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25" activeTab="2"/>
  </bookViews>
  <sheets>
    <sheet name="Von XSKT ( KB Tinh)" sheetId="1" r:id="rId1"/>
    <sheet name="Von CTMT NTM" sheetId="2" r:id="rId2"/>
    <sheet name="Von CTMT GN" sheetId="3" r:id="rId3"/>
    <sheet name="Von XSKT" sheetId="4" r:id="rId4"/>
    <sheet name="Von Can doi thi xa" sheetId="5" r:id="rId5"/>
  </sheets>
  <definedNames>
    <definedName name="_xlnm.Print_Area" localSheetId="4">'Von Can doi thi xa'!$A$3:$N$37</definedName>
    <definedName name="_xlnm.Print_Titles" localSheetId="4">'Von Can doi thi xa'!$8:$12</definedName>
  </definedNames>
  <calcPr fullCalcOnLoad="1"/>
</workbook>
</file>

<file path=xl/sharedStrings.xml><?xml version="1.0" encoding="utf-8"?>
<sst xmlns="http://schemas.openxmlformats.org/spreadsheetml/2006/main" count="367" uniqueCount="207">
  <si>
    <t>Tổng số (tất cả các nguồn vốn)</t>
  </si>
  <si>
    <t>TỔNG SỐ</t>
  </si>
  <si>
    <t>Danh mục dự án</t>
  </si>
  <si>
    <t>1</t>
  </si>
  <si>
    <t>Số quyết định ngày, tháng, năm ban hành</t>
  </si>
  <si>
    <t xml:space="preserve">Ghi chú: * Đề nghị các dự án ghi rõ dự kiến năm hoàn thành để có cơ sở xác định số dự án hoàn thành trong các năm </t>
  </si>
  <si>
    <t>Bộ, ngành, tổng công ty …….</t>
  </si>
  <si>
    <t>Năng lực thiết kế</t>
  </si>
  <si>
    <t>Quyết định đầu tư</t>
  </si>
  <si>
    <t>Ghi chú</t>
  </si>
  <si>
    <t xml:space="preserve">TMĐT </t>
  </si>
  <si>
    <t>Tổng số</t>
  </si>
  <si>
    <t>I</t>
  </si>
  <si>
    <t>II</t>
  </si>
  <si>
    <t>Dự kiến KH đầu tư trung hạn giai đoạn 2021-2025</t>
  </si>
  <si>
    <t>Tỉnh Sóc Trăng</t>
  </si>
  <si>
    <t>Trong đó: XSKT</t>
  </si>
  <si>
    <t xml:space="preserve">Trường Mầm Non Vĩnh Phước </t>
  </si>
  <si>
    <t>Phường Vĩnh Phước</t>
  </si>
  <si>
    <t>10 Phòng</t>
  </si>
  <si>
    <t>2021-2023</t>
  </si>
  <si>
    <t>Lạc Hoà</t>
  </si>
  <si>
    <t>Thời gian 
KC-HT</t>
  </si>
  <si>
    <t>Vĩnh Hải</t>
  </si>
  <si>
    <t>Vĩnh Hiệp</t>
  </si>
  <si>
    <t>Dự án Đường huyện 47</t>
  </si>
  <si>
    <t>Dài 6.950m 
rộng 3,5m</t>
  </si>
  <si>
    <t>Giao thông</t>
  </si>
  <si>
    <t>2021-2025</t>
  </si>
  <si>
    <t>1467/UBND-XD, ngày 23/07/2021</t>
  </si>
  <si>
    <t>10 phòng và
 các phòng 
phụ trợ</t>
  </si>
  <si>
    <t>8 phòng và
 các phòng 
phụ trợ</t>
  </si>
  <si>
    <t>2022-2024</t>
  </si>
  <si>
    <t>Tường Tiểu học Vĩnh Hiệp 1</t>
  </si>
  <si>
    <t>Trường Trung học cơ sở Phường 2</t>
  </si>
  <si>
    <t>Phường 2</t>
  </si>
  <si>
    <t>2023-2025</t>
  </si>
  <si>
    <t>Đã bố trí vốn đến hết KH năm 2022</t>
  </si>
  <si>
    <t>Kế hoạch
 năm 2023</t>
  </si>
  <si>
    <t>Cân đối ngân sách</t>
  </si>
  <si>
    <t>A</t>
  </si>
  <si>
    <t xml:space="preserve">I </t>
  </si>
  <si>
    <t>Công trình chuyển tiếp</t>
  </si>
  <si>
    <t>Lộ Đal Soài Côn-Vĩnh Trung</t>
  </si>
  <si>
    <t>Chiều dài 3.976m
mặt đường 2,5m</t>
  </si>
  <si>
    <t>2022-2023</t>
  </si>
  <si>
    <t>2781/QĐ-UBND,   ngày 12/11/2021</t>
  </si>
  <si>
    <t>Cầu kênh Trà Niên (Đường huyện 45)</t>
  </si>
  <si>
    <t>Khánh Hòa</t>
  </si>
  <si>
    <t>Chiều dải 72m
mặt cầu 5m</t>
  </si>
  <si>
    <t>3357/QĐ-UBND, ngày 31/12/2021</t>
  </si>
  <si>
    <t>Trường tiểu học Vĩnh Phước 2 (điểm chính)</t>
  </si>
  <si>
    <t>Vĩnh Phước</t>
  </si>
  <si>
    <t>6 Phòng</t>
  </si>
  <si>
    <t>30/QĐ-UBND, ngày 10/01/2022</t>
  </si>
  <si>
    <t>Đối ứng các trường lớp học</t>
  </si>
  <si>
    <t>Trường THCS Lạc Hòa</t>
  </si>
  <si>
    <t>Khối hành chính, khối phòng học tập,…</t>
  </si>
  <si>
    <t>12 Phòng</t>
  </si>
  <si>
    <t>873/QĐ-UBND, ngày 31/03/2021</t>
  </si>
  <si>
    <t>881/QĐ-UBND, ngày 01/04/2021</t>
  </si>
  <si>
    <t>Lộ Kênh Mới Sóc</t>
  </si>
  <si>
    <t>Dài: 1.502,5m
rộng: 2,5m</t>
  </si>
  <si>
    <t xml:space="preserve"> Phường Vĩnh Phước</t>
  </si>
  <si>
    <t>Dài: 480m
rộng: 3 m</t>
  </si>
  <si>
    <t>Lộ Kênh 42</t>
  </si>
  <si>
    <t>Dài: 1.900m
rộng: 2,5m</t>
  </si>
  <si>
    <t>Dài: 850m
rộng: 2,5m</t>
  </si>
  <si>
    <t>Lộ Giồng Me - Vĩnh Trung</t>
  </si>
  <si>
    <t xml:space="preserve"> Phường 2</t>
  </si>
  <si>
    <t>Dài: 1820m
rộng: 3m</t>
  </si>
  <si>
    <t>Các cầu tuyến lộ Ca Lạc - Vàm kênh</t>
  </si>
  <si>
    <t>Dài : 202,75m, rộng 3m</t>
  </si>
  <si>
    <t>Lộ Xung Thum A</t>
  </si>
  <si>
    <t>Dài: 1650m
rộng: 3m</t>
  </si>
  <si>
    <t>Cầu Nô Thum</t>
  </si>
  <si>
    <t>Xã Vĩnh Tân</t>
  </si>
  <si>
    <t>Dài: 27 m
rộng: 3-4m</t>
  </si>
  <si>
    <t>Lộ Lẫm Thiết nối dài</t>
  </si>
  <si>
    <t>Xã Hoà Đông</t>
  </si>
  <si>
    <t>Dài: 515m
rộng: 3m</t>
  </si>
  <si>
    <t>Lộ từ nhà ông Ngô Pó đến Kênh 300</t>
  </si>
  <si>
    <t>Dài: 360m
rộng: 3m</t>
  </si>
  <si>
    <t>Cầu Bà Hai</t>
  </si>
  <si>
    <t>Xã Vĩnh Hải</t>
  </si>
  <si>
    <t>Dài: 18,66m
rộng: 3,4m</t>
  </si>
  <si>
    <t>Trong đó: Ngân sách trung ương</t>
  </si>
  <si>
    <t>KẾ HOẠCH ĐẦU TƯ CÔNG NGUỒN VỐN NGÂN SÁCH TRUNG ƯƠNG NĂM 2023
 THỰC HIỆN CHƯƠNG TRÌNH MỤC TIÊU QUỐC GIA PHÁT TRIỂN KINH TẾ - XÃ HỘI VÙNG ĐỒNG BÀO DÂN TỘC THIỂU SỐ</t>
  </si>
  <si>
    <t>2</t>
  </si>
  <si>
    <t>3</t>
  </si>
  <si>
    <t>9</t>
  </si>
  <si>
    <t>10</t>
  </si>
  <si>
    <t>11</t>
  </si>
  <si>
    <t>Dự án 4</t>
  </si>
  <si>
    <t>Đầu tư xây dựng cải tạo nâng cấp mạng lưới chợ vùng đồng bào dân tộc thiểu số</t>
  </si>
  <si>
    <t>Nâng cấp lộ Phú Yết</t>
  </si>
  <si>
    <t>Dài 1.600m, rộng 3m,</t>
  </si>
  <si>
    <t>Số 1444/QĐ-UBND 
ngày 22/6/2022</t>
  </si>
  <si>
    <t>Lai Hòa</t>
  </si>
  <si>
    <t>Số 1445/QĐ-UBND 
ngày 22/6/2022</t>
  </si>
  <si>
    <t>Hoà Đông</t>
  </si>
  <si>
    <t>Số 1446/QĐ-UBND 
ngày 22/6/2022</t>
  </si>
  <si>
    <t>Trong đó: NSTW</t>
  </si>
  <si>
    <t>Nâng cấp Đường cặp kênh Phạm kiểu giai đoạn 2</t>
  </si>
  <si>
    <t>2023-2024</t>
  </si>
  <si>
    <t>Đường Dẫn Ca Lạc - Tân Thời</t>
  </si>
  <si>
    <t>Lạc Hòa</t>
  </si>
  <si>
    <t>Vĩnh Tân</t>
  </si>
  <si>
    <t>CT</t>
  </si>
  <si>
    <t>Công trình khởi công mới</t>
  </si>
  <si>
    <t>Nâng cấp Lộ Kênh Ven</t>
  </si>
  <si>
    <t>Phường 1</t>
  </si>
  <si>
    <t>Lộ cặp kênh KD4</t>
  </si>
  <si>
    <t>Đường Thạch Sao đến Năm Chích - Giầy lăng</t>
  </si>
  <si>
    <t>Xây dựng nhà cộng đồng phường 2</t>
  </si>
  <si>
    <t>3 Nhà</t>
  </si>
  <si>
    <t xml:space="preserve">Trong đó: </t>
  </si>
  <si>
    <t>III</t>
  </si>
  <si>
    <t>Đối ứng các chương trình mục tiêu</t>
  </si>
  <si>
    <t>IV</t>
  </si>
  <si>
    <t>Chuẩn bị đầu tư năm 2024</t>
  </si>
  <si>
    <t>Thanh toán sau quyết toán</t>
  </si>
  <si>
    <t>B</t>
  </si>
  <si>
    <t>Vốn thu tiền sử dụng đất</t>
  </si>
  <si>
    <t>Nâng cấp Đường số 4</t>
  </si>
  <si>
    <t>Trong đó: Ngân sach</t>
  </si>
  <si>
    <t>Trong đó: Ngân sách</t>
  </si>
  <si>
    <t xml:space="preserve"> KẾ HOẠCH ĐẦU TƯ VỐN XỔ SỐ KIẾN THIẾT NĂM 2023</t>
  </si>
  <si>
    <t>Đơn vị: triệu đồng</t>
  </si>
  <si>
    <t>ĐƠN VỊ: THỊ XÃ VĨNH CHÂU</t>
  </si>
  <si>
    <t>Địa điểm xây dựng</t>
  </si>
  <si>
    <t>STT</t>
  </si>
  <si>
    <t>KẾ HOẠCH ĐẦU TƯ CHƯƠNG TRÌNH MTQG XÂY DỰNG NÔNG THÔN MỚI NĂM 2023</t>
  </si>
  <si>
    <t>Dài 2,130m, rộng 3m</t>
  </si>
  <si>
    <t>Dài 1350m, 
rộng: 3m</t>
  </si>
  <si>
    <t>Dài 780km, 
rộng: 3m</t>
  </si>
  <si>
    <t>ĐƠN VỊ : THỊ XÃ VĨNH CHÂU</t>
  </si>
  <si>
    <t xml:space="preserve"> KẾ HOẠCH ĐẦU TƯ VỐN CÂN ĐỐI NGÂN SÁCH ĐỊA PHƯƠNG VÀ THU TIỀN SỬ DỤNG ĐẤT NĂM 2023</t>
  </si>
  <si>
    <t>V</t>
  </si>
  <si>
    <t>Nâng cấp chợ Nô Puôl</t>
  </si>
  <si>
    <t>Trong đó: NS trung ương</t>
  </si>
  <si>
    <t>Trong đó: vốn NS trung ương</t>
  </si>
  <si>
    <t>2407/UBND, 
ngày 02/11/2021</t>
  </si>
  <si>
    <t>2406/UBND, 
ngày 02/11/2021</t>
  </si>
  <si>
    <t>2034/QĐ-UBND, 
ngày 13/09/2022</t>
  </si>
  <si>
    <t>2343/UBND, 
ngày 05/10/2022</t>
  </si>
  <si>
    <t>2344/UBND, 
ngày 05/10/2022</t>
  </si>
  <si>
    <t>Lộ No Tom - Xóm Mới</t>
  </si>
  <si>
    <t>Số 2883/QĐ-UBND 
ngày 28/10/2022</t>
  </si>
  <si>
    <t>Số 2882/QĐ-UBND 
ngày 28/6/2022</t>
  </si>
  <si>
    <t>Dài: 714,8m,
rộng:3-3,5m</t>
  </si>
  <si>
    <t>Lộ Huỳnh Thu</t>
  </si>
  <si>
    <t>3059/QĐ-UBND, 
ngày 01/12/2022</t>
  </si>
  <si>
    <t>3007/QĐ-UBND, 
ngày 25/11/2022</t>
  </si>
  <si>
    <t>3003/QĐ-UBND, 
ngày 25/11/2022</t>
  </si>
  <si>
    <t>Trường Tiểu học Vĩnh Tân 1 (điểm lẽ Năm căn)</t>
  </si>
  <si>
    <t>3004/QĐ-UBND, 
ngày 25/11/2022</t>
  </si>
  <si>
    <t>3006/QĐ-UBND, 
ngày 25/11/2022</t>
  </si>
  <si>
    <t>3000/QĐ-UBND, 
ngày 25/11/2022</t>
  </si>
  <si>
    <t>3002/QĐ-UBND, 
ngày 25/11/2022</t>
  </si>
  <si>
    <t>3057/QĐ-UBND, 
ngày 01/12/2022</t>
  </si>
  <si>
    <t>Dài 3.110m, rộng: 3m</t>
  </si>
  <si>
    <t>3058/QĐ-UBND, 
ngày 01/12/2022</t>
  </si>
  <si>
    <t>Dài 5.094,2m, rộng: 3m</t>
  </si>
  <si>
    <t xml:space="preserve"> Dài 769,1m, rộng 6m</t>
  </si>
  <si>
    <t>Dài 898,49m, rộng: 3m</t>
  </si>
  <si>
    <t>Dài 1.950m, rộng: 3m</t>
  </si>
  <si>
    <t>Dài 3.864,5m, rộng: 3,5m</t>
  </si>
  <si>
    <t>Dài 595 m,
rộng 14 m</t>
  </si>
  <si>
    <t>Dài 125m,
rộng 14 m</t>
  </si>
  <si>
    <t>Trường THCS Vĩnh Hải (Giai đoạn 2)</t>
  </si>
  <si>
    <t>Phụ lục 03</t>
  </si>
  <si>
    <t>Phụ lục 04</t>
  </si>
  <si>
    <t>Phụ lục 05</t>
  </si>
  <si>
    <t>Phụ lục 06</t>
  </si>
  <si>
    <t>Phụ lục 07</t>
  </si>
  <si>
    <t>Lộ Xẻo Xu</t>
  </si>
  <si>
    <t>Đường Hoà Giang đến Sông Trà Niên</t>
  </si>
  <si>
    <t>Lộ Soài Côn - Khánh Hòa</t>
  </si>
  <si>
    <t>Lộ đal khu vực chợ Vĩnh 
Thành (giai đoạn 3)</t>
  </si>
  <si>
    <t>1456/QĐ-UBND ngày 23/6/2022</t>
  </si>
  <si>
    <t>1460/QĐ-UBND ngày 23/6/2022</t>
  </si>
  <si>
    <t>1461/QĐ-UBND ngày 23/6/2022</t>
  </si>
  <si>
    <t>1467/QĐ-UBND ngày 23/6/2022</t>
  </si>
  <si>
    <t>1468/QĐ-UBND ngày 23/6/2022</t>
  </si>
  <si>
    <t>1471/QĐ-UBND ngày 23/6/2022</t>
  </si>
  <si>
    <t>1473/QĐ-UBND ngày 23/6/2022</t>
  </si>
  <si>
    <t>1475/QĐ-UBND ngày 23/6/2022</t>
  </si>
  <si>
    <t>1477/QĐ-UBND ngày 23/6/2022</t>
  </si>
  <si>
    <t>1478/QĐ-UBND ngày 23/6/2022</t>
  </si>
  <si>
    <t>1482/QĐ-UBND ngày 23/6/2022</t>
  </si>
  <si>
    <t>2884/QĐ-UBND ngày 28/10/2022</t>
  </si>
  <si>
    <t>Xã Lạc Hòa</t>
  </si>
  <si>
    <t>Xã Lai Hòa</t>
  </si>
  <si>
    <t>Trường Tiểu học Lạc Hòa 1</t>
  </si>
  <si>
    <t>4.1</t>
  </si>
  <si>
    <t>4.2</t>
  </si>
  <si>
    <t>Nâng cấp Đường Nguyễn Huệ (đoạn từ Trưng trắc đến 30/4)</t>
  </si>
  <si>
    <t>Hòa Đông</t>
  </si>
  <si>
    <t>Trường Tiểu học Vĩnh Hải 2</t>
  </si>
  <si>
    <t>Phường Khánh Hòa</t>
  </si>
  <si>
    <t>Nâng cấp Đường 30/4 (đoạn từ cầu Vĩnh Châu đến Nam Sông Hậu)</t>
  </si>
  <si>
    <t>3067/QĐ-UBND, 
ngày 02/12/2022</t>
  </si>
  <si>
    <t>(Kèm theo Tờ trình số           /TTr-UBND ngày         tháng         năm 2022 của Ủy ban nhân dân thị xã Vĩnh Châu)</t>
  </si>
  <si>
    <t>Dự án 1</t>
  </si>
  <si>
    <t>Hỗ trợ đất ở</t>
  </si>
  <si>
    <t>Hỗ trợ nhà ở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</si>
</sst>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_-* #,##0.00\ _V_N_D_-;\-* #,##0.00\ _V_N_D_-;_-* &quot;-&quot;??\ _V_N_D_-;_-@_-"/>
    <numFmt numFmtId="181" formatCode="#,##0;[Red]#,##0"/>
    <numFmt numFmtId="182" formatCode="#,##0.0"/>
    <numFmt numFmtId="183" formatCode="_(* #,##0_);_(* \(#,##0\);_(* &quot;-&quot;??_);_(@_)"/>
    <numFmt numFmtId="184" formatCode="_(* #,##0.0_);_(* \(#,##0.0\);_(* &quot;-&quot;??_);_(@_)"/>
    <numFmt numFmtId="185" formatCode="#,##0.000"/>
    <numFmt numFmtId="186" formatCode="_(* #,##0.000_);_(* \(#,##0.000\);_(* &quot;-&quot;??_);_(@_)"/>
    <numFmt numFmtId="187" formatCode="_(* #,##0.000_);_(* \(#,##0.000\);_(* &quot;-&quot;???_);_(@_)"/>
    <numFmt numFmtId="188" formatCode="0.0"/>
    <numFmt numFmtId="189" formatCode="0.000"/>
    <numFmt numFmtId="190" formatCode="_(* #,##0.0000_);_(* \(#,##0.00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u val="single"/>
      <sz val="12"/>
      <color indexed="12"/>
      <name val="Times New Roman"/>
      <family val="1"/>
    </font>
    <font>
      <sz val="11"/>
      <color indexed="8"/>
      <name val="Helvetica Neue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Protection="0">
      <alignment vertical="top"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3" fontId="4" fillId="0" borderId="10" xfId="70" applyNumberFormat="1" applyFont="1" applyBorder="1" applyAlignment="1" quotePrefix="1">
      <alignment horizontal="center" vertical="center" wrapText="1"/>
      <protection/>
    </xf>
    <xf numFmtId="1" fontId="4" fillId="0" borderId="10" xfId="70" applyNumberFormat="1" applyFont="1" applyBorder="1" applyAlignment="1">
      <alignment vertical="center" wrapText="1"/>
      <protection/>
    </xf>
    <xf numFmtId="183" fontId="4" fillId="0" borderId="10" xfId="42" applyNumberFormat="1" applyFont="1" applyBorder="1" applyAlignment="1" quotePrefix="1">
      <alignment horizontal="center" vertical="center" wrapText="1"/>
    </xf>
    <xf numFmtId="3" fontId="51" fillId="0" borderId="0" xfId="70" applyNumberFormat="1" applyFont="1" applyAlignment="1">
      <alignment vertical="center" wrapText="1"/>
      <protection/>
    </xf>
    <xf numFmtId="1" fontId="52" fillId="0" borderId="0" xfId="70" applyNumberFormat="1" applyFont="1" applyAlignment="1">
      <alignment vertical="center"/>
      <protection/>
    </xf>
    <xf numFmtId="49" fontId="53" fillId="0" borderId="0" xfId="70" applyNumberFormat="1" applyFont="1" applyAlignment="1">
      <alignment vertical="center"/>
      <protection/>
    </xf>
    <xf numFmtId="1" fontId="54" fillId="0" borderId="0" xfId="70" applyNumberFormat="1" applyFont="1" applyAlignment="1">
      <alignment vertical="center"/>
      <protection/>
    </xf>
    <xf numFmtId="1" fontId="53" fillId="0" borderId="0" xfId="70" applyNumberFormat="1" applyFont="1" applyAlignment="1">
      <alignment vertical="center"/>
      <protection/>
    </xf>
    <xf numFmtId="1" fontId="53" fillId="0" borderId="0" xfId="70" applyNumberFormat="1" applyFont="1" applyAlignment="1">
      <alignment horizontal="right" vertical="center"/>
      <protection/>
    </xf>
    <xf numFmtId="1" fontId="51" fillId="0" borderId="0" xfId="70" applyNumberFormat="1" applyFont="1" applyAlignment="1">
      <alignment horizontal="right" vertical="center"/>
      <protection/>
    </xf>
    <xf numFmtId="1" fontId="51" fillId="0" borderId="0" xfId="70" applyNumberFormat="1" applyFont="1" applyAlignment="1">
      <alignment vertical="center"/>
      <protection/>
    </xf>
    <xf numFmtId="3" fontId="51" fillId="0" borderId="0" xfId="70" applyNumberFormat="1" applyFont="1" applyAlignment="1">
      <alignment horizontal="center" vertical="center" wrapText="1"/>
      <protection/>
    </xf>
    <xf numFmtId="49" fontId="51" fillId="0" borderId="0" xfId="70" applyNumberFormat="1" applyFont="1" applyAlignment="1">
      <alignment horizontal="center" vertical="center"/>
      <protection/>
    </xf>
    <xf numFmtId="1" fontId="51" fillId="0" borderId="0" xfId="70" applyNumberFormat="1" applyFont="1" applyAlignment="1">
      <alignment vertical="center" wrapText="1"/>
      <protection/>
    </xf>
    <xf numFmtId="1" fontId="51" fillId="0" borderId="0" xfId="70" applyNumberFormat="1" applyFont="1" applyAlignment="1">
      <alignment horizontal="center" vertical="center" wrapText="1"/>
      <protection/>
    </xf>
    <xf numFmtId="49" fontId="51" fillId="0" borderId="0" xfId="70" applyNumberFormat="1" applyFont="1" applyAlignment="1">
      <alignment vertical="center"/>
      <protection/>
    </xf>
    <xf numFmtId="1" fontId="51" fillId="0" borderId="0" xfId="70" applyNumberFormat="1" applyFont="1" applyAlignment="1">
      <alignment horizontal="left" vertical="center" wrapText="1"/>
      <protection/>
    </xf>
    <xf numFmtId="3" fontId="55" fillId="0" borderId="0" xfId="70" applyNumberFormat="1" applyFont="1" applyAlignment="1">
      <alignment vertical="center" wrapText="1"/>
      <protection/>
    </xf>
    <xf numFmtId="1" fontId="51" fillId="0" borderId="0" xfId="70" applyNumberFormat="1" applyFont="1" applyAlignment="1">
      <alignment horizontal="left" vertical="center" wrapText="1"/>
      <protection/>
    </xf>
    <xf numFmtId="1" fontId="51" fillId="0" borderId="0" xfId="70" applyNumberFormat="1" applyFont="1" applyAlignment="1">
      <alignment horizontal="left" vertical="center" wrapText="1"/>
      <protection/>
    </xf>
    <xf numFmtId="0" fontId="51" fillId="0" borderId="10" xfId="70" applyFont="1" applyBorder="1" applyAlignment="1">
      <alignment horizontal="center" vertical="center" wrapText="1"/>
      <protection/>
    </xf>
    <xf numFmtId="3" fontId="51" fillId="0" borderId="10" xfId="70" applyNumberFormat="1" applyFont="1" applyBorder="1" applyAlignment="1" quotePrefix="1">
      <alignment horizontal="center" vertical="center" wrapText="1"/>
      <protection/>
    </xf>
    <xf numFmtId="49" fontId="51" fillId="0" borderId="10" xfId="70" applyNumberFormat="1" applyFont="1" applyBorder="1" applyAlignment="1" quotePrefix="1">
      <alignment horizontal="center" vertical="center" wrapText="1"/>
      <protection/>
    </xf>
    <xf numFmtId="3" fontId="53" fillId="0" borderId="10" xfId="70" applyNumberFormat="1" applyFont="1" applyBorder="1" applyAlignment="1">
      <alignment horizontal="center" vertical="center" wrapText="1"/>
      <protection/>
    </xf>
    <xf numFmtId="183" fontId="53" fillId="0" borderId="10" xfId="42" applyNumberFormat="1" applyFont="1" applyBorder="1" applyAlignment="1" quotePrefix="1">
      <alignment horizontal="center" vertical="center" wrapText="1"/>
    </xf>
    <xf numFmtId="49" fontId="53" fillId="0" borderId="10" xfId="70" applyNumberFormat="1" applyFont="1" applyBorder="1" applyAlignment="1">
      <alignment horizontal="center" vertical="center" wrapText="1"/>
      <protection/>
    </xf>
    <xf numFmtId="1" fontId="53" fillId="0" borderId="10" xfId="70" applyNumberFormat="1" applyFont="1" applyBorder="1" applyAlignment="1">
      <alignment horizontal="left" vertical="center" wrapText="1"/>
      <protection/>
    </xf>
    <xf numFmtId="1" fontId="51" fillId="0" borderId="10" xfId="70" applyNumberFormat="1" applyFont="1" applyBorder="1" applyAlignment="1" quotePrefix="1">
      <alignment horizontal="center" vertical="center"/>
      <protection/>
    </xf>
    <xf numFmtId="0" fontId="51" fillId="0" borderId="10" xfId="0" applyFont="1" applyFill="1" applyBorder="1" applyAlignment="1">
      <alignment horizontal="center" vertical="center"/>
    </xf>
    <xf numFmtId="183" fontId="51" fillId="0" borderId="10" xfId="42" applyNumberFormat="1" applyFont="1" applyBorder="1" applyAlignment="1" quotePrefix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3" fillId="0" borderId="10" xfId="70" applyNumberFormat="1" applyFont="1" applyBorder="1" applyAlignment="1">
      <alignment horizontal="center" vertical="center"/>
      <protection/>
    </xf>
    <xf numFmtId="1" fontId="53" fillId="0" borderId="10" xfId="70" applyNumberFormat="1" applyFont="1" applyBorder="1" applyAlignment="1">
      <alignment vertical="center" wrapText="1"/>
      <protection/>
    </xf>
    <xf numFmtId="1" fontId="51" fillId="0" borderId="10" xfId="70" applyNumberFormat="1" applyFont="1" applyBorder="1" applyAlignment="1">
      <alignment horizontal="center" vertical="center" wrapText="1"/>
      <protection/>
    </xf>
    <xf numFmtId="183" fontId="53" fillId="0" borderId="10" xfId="42" applyNumberFormat="1" applyFont="1" applyBorder="1" applyAlignment="1">
      <alignment horizontal="right" vertical="center"/>
    </xf>
    <xf numFmtId="1" fontId="51" fillId="0" borderId="10" xfId="70" applyNumberFormat="1" applyFont="1" applyBorder="1" applyAlignment="1">
      <alignment horizontal="right" vertical="center"/>
      <protection/>
    </xf>
    <xf numFmtId="49" fontId="51" fillId="0" borderId="11" xfId="70" applyNumberFormat="1" applyFont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left" vertical="center" wrapText="1"/>
    </xf>
    <xf numFmtId="183" fontId="51" fillId="0" borderId="11" xfId="42" applyNumberFormat="1" applyFont="1" applyBorder="1" applyAlignment="1">
      <alignment horizontal="right" vertical="center"/>
    </xf>
    <xf numFmtId="1" fontId="51" fillId="0" borderId="11" xfId="70" applyNumberFormat="1" applyFont="1" applyBorder="1" applyAlignment="1">
      <alignment horizontal="right" vertical="center"/>
      <protection/>
    </xf>
    <xf numFmtId="3" fontId="51" fillId="0" borderId="12" xfId="70" applyNumberFormat="1" applyFont="1" applyFill="1" applyBorder="1" applyAlignment="1">
      <alignment horizontal="left" vertical="center" wrapText="1"/>
      <protection/>
    </xf>
    <xf numFmtId="1" fontId="51" fillId="0" borderId="10" xfId="70" applyNumberFormat="1" applyFont="1" applyFill="1" applyBorder="1" applyAlignment="1" quotePrefix="1">
      <alignment horizontal="center" vertical="center" wrapText="1"/>
      <protection/>
    </xf>
    <xf numFmtId="1" fontId="51" fillId="0" borderId="10" xfId="70" applyNumberFormat="1" applyFont="1" applyFill="1" applyBorder="1" applyAlignment="1">
      <alignment horizontal="center" vertical="center" wrapText="1"/>
      <protection/>
    </xf>
    <xf numFmtId="3" fontId="51" fillId="0" borderId="10" xfId="70" applyNumberFormat="1" applyFont="1" applyFill="1" applyBorder="1" applyAlignment="1">
      <alignment horizontal="center" vertical="center" wrapText="1"/>
      <protection/>
    </xf>
    <xf numFmtId="183" fontId="51" fillId="0" borderId="11" xfId="44" applyNumberFormat="1" applyFont="1" applyFill="1" applyBorder="1" applyAlignment="1">
      <alignment horizontal="right" vertical="center" wrapText="1"/>
    </xf>
    <xf numFmtId="172" fontId="51" fillId="0" borderId="10" xfId="0" applyNumberFormat="1" applyFont="1" applyFill="1" applyBorder="1" applyAlignment="1">
      <alignment horizontal="right" vertical="center" wrapText="1"/>
    </xf>
    <xf numFmtId="3" fontId="51" fillId="0" borderId="10" xfId="0" applyNumberFormat="1" applyFont="1" applyFill="1" applyBorder="1" applyAlignment="1">
      <alignment horizontal="center" vertical="center"/>
    </xf>
    <xf numFmtId="183" fontId="51" fillId="0" borderId="10" xfId="44" applyNumberFormat="1" applyFont="1" applyFill="1" applyBorder="1" applyAlignment="1">
      <alignment horizontal="right" vertical="center" wrapText="1"/>
    </xf>
    <xf numFmtId="49" fontId="56" fillId="0" borderId="10" xfId="70" applyNumberFormat="1" applyFont="1" applyBorder="1" applyAlignment="1">
      <alignment horizontal="center" vertical="center" wrapText="1"/>
      <protection/>
    </xf>
    <xf numFmtId="3" fontId="55" fillId="0" borderId="10" xfId="70" applyNumberFormat="1" applyFont="1" applyBorder="1" applyAlignment="1" quotePrefix="1">
      <alignment horizontal="center" vertical="center" wrapText="1"/>
      <protection/>
    </xf>
    <xf numFmtId="183" fontId="56" fillId="0" borderId="10" xfId="42" applyNumberFormat="1" applyFont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185" fontId="8" fillId="0" borderId="10" xfId="42" applyNumberFormat="1" applyFont="1" applyFill="1" applyBorder="1" applyAlignment="1">
      <alignment vertical="center" wrapText="1"/>
    </xf>
    <xf numFmtId="1" fontId="55" fillId="0" borderId="10" xfId="70" applyNumberFormat="1" applyFont="1" applyBorder="1" applyAlignment="1" quotePrefix="1">
      <alignment horizontal="center" vertical="center"/>
      <protection/>
    </xf>
    <xf numFmtId="49" fontId="56" fillId="0" borderId="10" xfId="70" applyNumberFormat="1" applyFont="1" applyBorder="1" applyAlignment="1">
      <alignment horizontal="center" vertical="center"/>
      <protection/>
    </xf>
    <xf numFmtId="49" fontId="55" fillId="0" borderId="11" xfId="70" applyNumberFormat="1" applyFont="1" applyBorder="1" applyAlignment="1">
      <alignment horizontal="center" vertical="center"/>
      <protection/>
    </xf>
    <xf numFmtId="186" fontId="56" fillId="0" borderId="10" xfId="42" applyNumberFormat="1" applyFont="1" applyBorder="1" applyAlignment="1" quotePrefix="1">
      <alignment horizontal="center" vertical="center" wrapText="1"/>
    </xf>
    <xf numFmtId="4" fontId="51" fillId="0" borderId="0" xfId="70" applyNumberFormat="1" applyFont="1" applyAlignment="1">
      <alignment vertical="center" wrapText="1"/>
      <protection/>
    </xf>
    <xf numFmtId="43" fontId="51" fillId="0" borderId="0" xfId="42" applyFont="1" applyAlignment="1">
      <alignment vertical="center" wrapText="1"/>
    </xf>
    <xf numFmtId="49" fontId="55" fillId="0" borderId="10" xfId="70" applyNumberFormat="1" applyFont="1" applyBorder="1" applyAlignment="1">
      <alignment horizontal="center" vertical="center" wrapText="1"/>
      <protection/>
    </xf>
    <xf numFmtId="49" fontId="55" fillId="0" borderId="10" xfId="70" applyNumberFormat="1" applyFont="1" applyBorder="1" applyAlignment="1">
      <alignment horizontal="center" vertical="center"/>
      <protection/>
    </xf>
    <xf numFmtId="1" fontId="55" fillId="0" borderId="10" xfId="70" applyNumberFormat="1" applyFont="1" applyBorder="1" applyAlignment="1">
      <alignment horizontal="center" vertical="center" wrapText="1"/>
      <protection/>
    </xf>
    <xf numFmtId="1" fontId="55" fillId="0" borderId="10" xfId="70" applyNumberFormat="1" applyFont="1" applyBorder="1" applyAlignment="1">
      <alignment horizontal="right" vertical="center"/>
      <protection/>
    </xf>
    <xf numFmtId="186" fontId="55" fillId="0" borderId="10" xfId="42" applyNumberFormat="1" applyFont="1" applyBorder="1" applyAlignment="1">
      <alignment horizontal="right" vertical="center"/>
    </xf>
    <xf numFmtId="1" fontId="56" fillId="0" borderId="10" xfId="70" applyNumberFormat="1" applyFont="1" applyBorder="1" applyAlignment="1">
      <alignment vertical="center" wrapText="1"/>
      <protection/>
    </xf>
    <xf numFmtId="49" fontId="55" fillId="0" borderId="10" xfId="70" applyNumberFormat="1" applyFont="1" applyBorder="1" applyAlignment="1" quotePrefix="1">
      <alignment horizontal="center" vertical="center" wrapText="1"/>
      <protection/>
    </xf>
    <xf numFmtId="3" fontId="56" fillId="0" borderId="10" xfId="70" applyNumberFormat="1" applyFont="1" applyBorder="1" applyAlignment="1">
      <alignment horizontal="center" vertical="center" wrapText="1"/>
      <protection/>
    </xf>
    <xf numFmtId="1" fontId="53" fillId="0" borderId="10" xfId="70" applyNumberFormat="1" applyFont="1" applyBorder="1" applyAlignment="1" quotePrefix="1">
      <alignment horizontal="center" vertical="center"/>
      <protection/>
    </xf>
    <xf numFmtId="3" fontId="51" fillId="0" borderId="10" xfId="70" applyNumberFormat="1" applyFont="1" applyBorder="1" applyAlignment="1">
      <alignment horizontal="center" vertical="center" wrapText="1"/>
      <protection/>
    </xf>
    <xf numFmtId="1" fontId="51" fillId="0" borderId="0" xfId="70" applyNumberFormat="1" applyFont="1" applyAlignment="1">
      <alignment horizontal="left" vertical="center" wrapText="1"/>
      <protection/>
    </xf>
    <xf numFmtId="3" fontId="4" fillId="0" borderId="10" xfId="70" applyNumberFormat="1" applyFont="1" applyFill="1" applyBorder="1" applyAlignment="1" quotePrefix="1">
      <alignment horizontal="left" vertical="center" wrapText="1"/>
      <protection/>
    </xf>
    <xf numFmtId="3" fontId="4" fillId="0" borderId="10" xfId="70" applyNumberFormat="1" applyFont="1" applyFill="1" applyBorder="1" applyAlignment="1">
      <alignment horizontal="center" vertical="center" wrapText="1"/>
      <protection/>
    </xf>
    <xf numFmtId="183" fontId="4" fillId="0" borderId="10" xfId="44" applyNumberFormat="1" applyFont="1" applyFill="1" applyBorder="1" applyAlignment="1" quotePrefix="1">
      <alignment horizontal="center" vertical="center" wrapText="1"/>
    </xf>
    <xf numFmtId="183" fontId="3" fillId="0" borderId="10" xfId="44" applyNumberFormat="1" applyFont="1" applyFill="1" applyBorder="1" applyAlignment="1" quotePrefix="1">
      <alignment horizontal="center" vertical="center" wrapText="1"/>
    </xf>
    <xf numFmtId="1" fontId="4" fillId="0" borderId="10" xfId="70" applyNumberFormat="1" applyFont="1" applyBorder="1" applyAlignment="1">
      <alignment horizontal="center" vertical="center" wrapText="1"/>
      <protection/>
    </xf>
    <xf numFmtId="183" fontId="4" fillId="0" borderId="10" xfId="42" applyNumberFormat="1" applyFont="1" applyBorder="1" applyAlignment="1">
      <alignment horizontal="right" vertical="center"/>
    </xf>
    <xf numFmtId="183" fontId="3" fillId="0" borderId="10" xfId="42" applyNumberFormat="1" applyFont="1" applyBorder="1" applyAlignment="1">
      <alignment horizontal="right" vertical="center"/>
    </xf>
    <xf numFmtId="3" fontId="3" fillId="0" borderId="10" xfId="70" applyNumberFormat="1" applyFont="1" applyFill="1" applyBorder="1" applyAlignment="1" quotePrefix="1">
      <alignment horizontal="left" vertical="center" wrapText="1"/>
      <protection/>
    </xf>
    <xf numFmtId="1" fontId="4" fillId="0" borderId="10" xfId="70" applyNumberFormat="1" applyFont="1" applyBorder="1" applyAlignment="1">
      <alignment horizontal="center" vertical="center"/>
      <protection/>
    </xf>
    <xf numFmtId="1" fontId="51" fillId="0" borderId="0" xfId="70" applyNumberFormat="1" applyFont="1" applyAlignment="1">
      <alignment horizontal="left" vertical="center" wrapText="1"/>
      <protection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right" vertical="center"/>
    </xf>
    <xf numFmtId="182" fontId="4" fillId="0" borderId="10" xfId="70" applyNumberFormat="1" applyFont="1" applyFill="1" applyBorder="1" applyAlignment="1">
      <alignment horizontal="left" vertical="center" wrapText="1"/>
      <protection/>
    </xf>
    <xf numFmtId="182" fontId="4" fillId="0" borderId="10" xfId="7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83" fontId="4" fillId="0" borderId="10" xfId="42" applyNumberFormat="1" applyFont="1" applyBorder="1" applyAlignment="1">
      <alignment horizontal="right" vertical="center" wrapText="1"/>
    </xf>
    <xf numFmtId="183" fontId="4" fillId="0" borderId="10" xfId="42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185" fontId="55" fillId="0" borderId="10" xfId="42" applyNumberFormat="1" applyFont="1" applyFill="1" applyBorder="1" applyAlignment="1">
      <alignment vertical="center" wrapText="1"/>
    </xf>
    <xf numFmtId="186" fontId="56" fillId="0" borderId="10" xfId="42" applyNumberFormat="1" applyFont="1" applyBorder="1" applyAlignment="1">
      <alignment horizontal="right" vertical="center"/>
    </xf>
    <xf numFmtId="3" fontId="51" fillId="0" borderId="10" xfId="70" applyNumberFormat="1" applyFont="1" applyFill="1" applyBorder="1" applyAlignment="1">
      <alignment horizontal="left" vertical="center" wrapText="1"/>
      <protection/>
    </xf>
    <xf numFmtId="183" fontId="51" fillId="0" borderId="10" xfId="44" applyNumberFormat="1" applyFont="1" applyFill="1" applyBorder="1" applyAlignment="1" quotePrefix="1">
      <alignment horizontal="center" vertical="center" wrapText="1"/>
    </xf>
    <xf numFmtId="1" fontId="51" fillId="0" borderId="10" xfId="70" applyNumberFormat="1" applyFont="1" applyFill="1" applyBorder="1" applyAlignment="1">
      <alignment horizontal="right" vertical="center"/>
      <protection/>
    </xf>
    <xf numFmtId="3" fontId="51" fillId="0" borderId="10" xfId="70" applyNumberFormat="1" applyFont="1" applyFill="1" applyBorder="1" applyAlignment="1" quotePrefix="1">
      <alignment horizontal="left" vertical="center" wrapText="1"/>
      <protection/>
    </xf>
    <xf numFmtId="3" fontId="53" fillId="0" borderId="10" xfId="70" applyNumberFormat="1" applyFont="1" applyFill="1" applyBorder="1" applyAlignment="1" quotePrefix="1">
      <alignment horizontal="left" vertical="center" wrapText="1"/>
      <protection/>
    </xf>
    <xf numFmtId="49" fontId="51" fillId="0" borderId="10" xfId="70" applyNumberFormat="1" applyFont="1" applyBorder="1" applyAlignment="1">
      <alignment horizontal="center" vertical="center"/>
      <protection/>
    </xf>
    <xf numFmtId="1" fontId="53" fillId="0" borderId="10" xfId="70" applyNumberFormat="1" applyFont="1" applyFill="1" applyBorder="1" applyAlignment="1">
      <alignment horizontal="left" vertical="center" wrapText="1"/>
      <protection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183" fontId="53" fillId="0" borderId="10" xfId="0" applyNumberFormat="1" applyFont="1" applyFill="1" applyBorder="1" applyAlignment="1">
      <alignment horizontal="center" vertical="center" wrapText="1"/>
    </xf>
    <xf numFmtId="183" fontId="53" fillId="0" borderId="10" xfId="42" applyNumberFormat="1" applyFont="1" applyFill="1" applyBorder="1" applyAlignment="1">
      <alignment horizontal="right" vertical="center" wrapText="1"/>
    </xf>
    <xf numFmtId="3" fontId="53" fillId="0" borderId="10" xfId="70" applyNumberFormat="1" applyFont="1" applyBorder="1" applyAlignment="1" quotePrefix="1">
      <alignment horizontal="center" vertical="center" wrapText="1"/>
      <protection/>
    </xf>
    <xf numFmtId="1" fontId="51" fillId="0" borderId="10" xfId="70" applyNumberFormat="1" applyFont="1" applyBorder="1" applyAlignment="1">
      <alignment vertical="center" wrapText="1"/>
      <protection/>
    </xf>
    <xf numFmtId="3" fontId="57" fillId="0" borderId="0" xfId="70" applyNumberFormat="1" applyFont="1" applyAlignment="1">
      <alignment vertical="center" wrapText="1"/>
      <protection/>
    </xf>
    <xf numFmtId="3" fontId="58" fillId="0" borderId="0" xfId="70" applyNumberFormat="1" applyFont="1" applyAlignment="1">
      <alignment vertical="center" wrapText="1"/>
      <protection/>
    </xf>
    <xf numFmtId="49" fontId="4" fillId="0" borderId="10" xfId="70" applyNumberFormat="1" applyFont="1" applyBorder="1" applyAlignment="1" quotePrefix="1">
      <alignment horizontal="center" vertical="center" wrapText="1"/>
      <protection/>
    </xf>
    <xf numFmtId="3" fontId="3" fillId="0" borderId="10" xfId="70" applyNumberFormat="1" applyFont="1" applyBorder="1" applyAlignment="1">
      <alignment horizontal="center" vertical="center" wrapText="1"/>
      <protection/>
    </xf>
    <xf numFmtId="183" fontId="3" fillId="0" borderId="10" xfId="42" applyNumberFormat="1" applyFont="1" applyBorder="1" applyAlignment="1" quotePrefix="1">
      <alignment horizontal="center" vertical="center" wrapText="1"/>
    </xf>
    <xf numFmtId="1" fontId="4" fillId="0" borderId="10" xfId="70" applyNumberFormat="1" applyFont="1" applyBorder="1" applyAlignment="1" quotePrefix="1">
      <alignment horizontal="center" vertical="center"/>
      <protection/>
    </xf>
    <xf numFmtId="1" fontId="4" fillId="0" borderId="10" xfId="70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 vertical="center" wrapText="1"/>
    </xf>
    <xf numFmtId="183" fontId="4" fillId="0" borderId="10" xfId="42" applyNumberFormat="1" applyFont="1" applyFill="1" applyBorder="1" applyAlignment="1">
      <alignment horizontal="right" vertical="center" wrapText="1"/>
    </xf>
    <xf numFmtId="49" fontId="4" fillId="0" borderId="0" xfId="70" applyNumberFormat="1" applyFont="1" applyAlignment="1">
      <alignment horizontal="center" vertical="center"/>
      <protection/>
    </xf>
    <xf numFmtId="1" fontId="4" fillId="0" borderId="0" xfId="70" applyNumberFormat="1" applyFont="1" applyAlignment="1">
      <alignment vertical="center" wrapText="1"/>
      <protection/>
    </xf>
    <xf numFmtId="1" fontId="4" fillId="0" borderId="0" xfId="70" applyNumberFormat="1" applyFont="1" applyAlignment="1">
      <alignment horizontal="center" vertical="center" wrapText="1"/>
      <protection/>
    </xf>
    <xf numFmtId="1" fontId="4" fillId="0" borderId="0" xfId="70" applyNumberFormat="1" applyFont="1" applyAlignment="1">
      <alignment horizontal="right" vertical="center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1" fontId="51" fillId="0" borderId="10" xfId="70" applyNumberFormat="1" applyFont="1" applyFill="1" applyBorder="1" applyAlignment="1">
      <alignment horizontal="left" vertical="center" wrapText="1"/>
      <protection/>
    </xf>
    <xf numFmtId="1" fontId="4" fillId="0" borderId="10" xfId="70" applyNumberFormat="1" applyFont="1" applyFill="1" applyBorder="1" applyAlignment="1" quotePrefix="1">
      <alignment horizontal="center" vertical="center" wrapText="1"/>
      <protection/>
    </xf>
    <xf numFmtId="183" fontId="51" fillId="0" borderId="10" xfId="42" applyNumberFormat="1" applyFont="1" applyFill="1" applyBorder="1" applyAlignment="1">
      <alignment horizontal="right" vertical="center"/>
    </xf>
    <xf numFmtId="3" fontId="3" fillId="0" borderId="10" xfId="70" applyNumberFormat="1" applyFont="1" applyFill="1" applyBorder="1" applyAlignment="1">
      <alignment horizontal="center" vertical="center" wrapText="1"/>
      <protection/>
    </xf>
    <xf numFmtId="1" fontId="3" fillId="0" borderId="10" xfId="70" applyNumberFormat="1" applyFont="1" applyFill="1" applyBorder="1" applyAlignment="1">
      <alignment horizontal="right" vertical="center"/>
      <protection/>
    </xf>
    <xf numFmtId="3" fontId="3" fillId="0" borderId="10" xfId="70" applyNumberFormat="1" applyFont="1" applyBorder="1" applyAlignment="1" quotePrefix="1">
      <alignment horizontal="center" vertical="center" wrapText="1"/>
      <protection/>
    </xf>
    <xf numFmtId="183" fontId="53" fillId="0" borderId="10" xfId="44" applyNumberFormat="1" applyFont="1" applyFill="1" applyBorder="1" applyAlignment="1" quotePrefix="1">
      <alignment horizontal="center" vertical="center" wrapText="1"/>
    </xf>
    <xf numFmtId="3" fontId="8" fillId="0" borderId="10" xfId="42" applyNumberFormat="1" applyFont="1" applyFill="1" applyBorder="1" applyAlignment="1">
      <alignment vertical="center" wrapText="1"/>
    </xf>
    <xf numFmtId="3" fontId="55" fillId="0" borderId="10" xfId="42" applyNumberFormat="1" applyFont="1" applyFill="1" applyBorder="1" applyAlignment="1">
      <alignment vertical="center" wrapText="1"/>
    </xf>
    <xf numFmtId="3" fontId="56" fillId="0" borderId="10" xfId="42" applyNumberFormat="1" applyFont="1" applyBorder="1" applyAlignment="1" quotePrefix="1">
      <alignment horizontal="right" vertical="center" wrapText="1"/>
    </xf>
    <xf numFmtId="1" fontId="54" fillId="0" borderId="0" xfId="70" applyNumberFormat="1" applyFont="1" applyAlignment="1">
      <alignment horizontal="right" vertical="center"/>
      <protection/>
    </xf>
    <xf numFmtId="1" fontId="56" fillId="0" borderId="0" xfId="70" applyNumberFormat="1" applyFont="1" applyAlignment="1">
      <alignment horizontal="center" vertical="center"/>
      <protection/>
    </xf>
    <xf numFmtId="1" fontId="56" fillId="0" borderId="0" xfId="70" applyNumberFormat="1" applyFont="1" applyAlignment="1">
      <alignment horizontal="center" vertical="center" wrapText="1"/>
      <protection/>
    </xf>
    <xf numFmtId="1" fontId="53" fillId="0" borderId="0" xfId="70" applyNumberFormat="1" applyFont="1" applyAlignment="1">
      <alignment horizontal="center" vertical="center" wrapText="1"/>
      <protection/>
    </xf>
    <xf numFmtId="1" fontId="52" fillId="0" borderId="0" xfId="70" applyNumberFormat="1" applyFont="1" applyAlignment="1">
      <alignment horizontal="center" vertical="center" wrapText="1"/>
      <protection/>
    </xf>
    <xf numFmtId="1" fontId="59" fillId="0" borderId="13" xfId="70" applyNumberFormat="1" applyFont="1" applyBorder="1" applyAlignment="1">
      <alignment horizontal="right" vertical="center"/>
      <protection/>
    </xf>
    <xf numFmtId="3" fontId="53" fillId="0" borderId="12" xfId="70" applyNumberFormat="1" applyFont="1" applyBorder="1" applyAlignment="1">
      <alignment horizontal="center" vertical="center" wrapText="1"/>
      <protection/>
    </xf>
    <xf numFmtId="3" fontId="53" fillId="0" borderId="14" xfId="70" applyNumberFormat="1" applyFont="1" applyBorder="1" applyAlignment="1">
      <alignment horizontal="center" vertical="center" wrapText="1"/>
      <protection/>
    </xf>
    <xf numFmtId="3" fontId="53" fillId="0" borderId="11" xfId="70" applyNumberFormat="1" applyFont="1" applyBorder="1" applyAlignment="1">
      <alignment horizontal="center" vertical="center" wrapText="1"/>
      <protection/>
    </xf>
    <xf numFmtId="3" fontId="53" fillId="0" borderId="10" xfId="70" applyNumberFormat="1" applyFont="1" applyBorder="1" applyAlignment="1">
      <alignment horizontal="center" vertical="center" wrapText="1"/>
      <protection/>
    </xf>
    <xf numFmtId="0" fontId="53" fillId="0" borderId="10" xfId="63" applyFont="1" applyBorder="1" applyAlignment="1">
      <alignment horizontal="center" vertical="center" wrapText="1"/>
      <protection/>
    </xf>
    <xf numFmtId="49" fontId="53" fillId="0" borderId="10" xfId="70" applyNumberFormat="1" applyFont="1" applyBorder="1" applyAlignment="1">
      <alignment horizontal="center" vertical="center" wrapText="1"/>
      <protection/>
    </xf>
    <xf numFmtId="1" fontId="51" fillId="0" borderId="0" xfId="70" applyNumberFormat="1" applyFont="1" applyAlignment="1">
      <alignment horizontal="left" vertical="center" wrapText="1"/>
      <protection/>
    </xf>
    <xf numFmtId="3" fontId="53" fillId="0" borderId="15" xfId="70" applyNumberFormat="1" applyFont="1" applyBorder="1" applyAlignment="1">
      <alignment horizontal="center" vertical="center" wrapText="1"/>
      <protection/>
    </xf>
    <xf numFmtId="3" fontId="53" fillId="0" borderId="16" xfId="70" applyNumberFormat="1" applyFont="1" applyBorder="1" applyAlignment="1">
      <alignment horizontal="center" vertical="center" wrapText="1"/>
      <protection/>
    </xf>
    <xf numFmtId="3" fontId="53" fillId="0" borderId="17" xfId="70" applyNumberFormat="1" applyFont="1" applyBorder="1" applyAlignment="1">
      <alignment horizontal="center" vertical="center" wrapText="1"/>
      <protection/>
    </xf>
    <xf numFmtId="3" fontId="53" fillId="0" borderId="18" xfId="70" applyNumberFormat="1" applyFont="1" applyBorder="1" applyAlignment="1">
      <alignment horizontal="center" vertical="center" wrapText="1"/>
      <protection/>
    </xf>
    <xf numFmtId="0" fontId="53" fillId="0" borderId="19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1" fontId="53" fillId="0" borderId="0" xfId="70" applyNumberFormat="1" applyFont="1" applyAlignment="1">
      <alignment horizontal="center" vertical="center"/>
      <protection/>
    </xf>
    <xf numFmtId="1" fontId="52" fillId="0" borderId="13" xfId="70" applyNumberFormat="1" applyFont="1" applyBorder="1" applyAlignment="1">
      <alignment horizontal="right" vertical="center"/>
      <protection/>
    </xf>
    <xf numFmtId="0" fontId="9" fillId="0" borderId="0" xfId="0" applyFont="1" applyAlignment="1">
      <alignment horizontal="center" vertical="center" wrapText="1"/>
    </xf>
    <xf numFmtId="3" fontId="56" fillId="0" borderId="10" xfId="70" applyNumberFormat="1" applyFont="1" applyBorder="1" applyAlignment="1">
      <alignment horizontal="left" vertical="center" wrapText="1"/>
      <protection/>
    </xf>
    <xf numFmtId="1" fontId="56" fillId="0" borderId="10" xfId="70" applyNumberFormat="1" applyFont="1" applyBorder="1" applyAlignment="1">
      <alignment horizontal="left" vertical="center" wrapText="1"/>
      <protection/>
    </xf>
    <xf numFmtId="49" fontId="56" fillId="0" borderId="10" xfId="70" applyNumberFormat="1" applyFont="1" applyBorder="1" applyAlignment="1" quotePrefix="1">
      <alignment horizontal="center" vertical="center" wrapText="1"/>
      <protection/>
    </xf>
    <xf numFmtId="3" fontId="55" fillId="0" borderId="10" xfId="70" applyNumberFormat="1" applyFont="1" applyBorder="1" applyAlignment="1">
      <alignment horizontal="left" vertical="center" wrapText="1"/>
      <protection/>
    </xf>
    <xf numFmtId="186" fontId="55" fillId="0" borderId="10" xfId="42" applyNumberFormat="1" applyFont="1" applyBorder="1" applyAlignment="1" quotePrefix="1">
      <alignment horizontal="center" vertical="center" wrapText="1"/>
    </xf>
    <xf numFmtId="183" fontId="55" fillId="0" borderId="10" xfId="42" applyNumberFormat="1" applyFont="1" applyBorder="1" applyAlignment="1" quotePrefix="1">
      <alignment horizontal="center" vertical="center" wrapText="1"/>
    </xf>
    <xf numFmtId="185" fontId="51" fillId="0" borderId="0" xfId="70" applyNumberFormat="1" applyFont="1" applyAlignment="1">
      <alignment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0" xfId="44"/>
    <cellStyle name="Comma 2" xfId="45"/>
    <cellStyle name="Comma 3" xfId="46"/>
    <cellStyle name="Comma 6" xfId="47"/>
    <cellStyle name="Comma 7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_Nhu%20cau%20KH%202010%20%28ODA%29(1) 2" xfId="57"/>
    <cellStyle name="Input" xfId="58"/>
    <cellStyle name="Linked Cell" xfId="59"/>
    <cellStyle name="Neutral" xfId="60"/>
    <cellStyle name="Normal 2" xfId="61"/>
    <cellStyle name="Normal 2 2" xfId="62"/>
    <cellStyle name="Normal 2 4" xfId="63"/>
    <cellStyle name="Normal 3" xfId="64"/>
    <cellStyle name="Normal 5" xfId="65"/>
    <cellStyle name="Normal 6" xfId="66"/>
    <cellStyle name="Normal 63" xfId="67"/>
    <cellStyle name="Normal 7" xfId="68"/>
    <cellStyle name="Normal 8" xfId="69"/>
    <cellStyle name="Normal_Bieu mau (CV )" xfId="70"/>
    <cellStyle name="Note" xfId="71"/>
    <cellStyle name="Output" xfId="72"/>
    <cellStyle name="Percent" xfId="73"/>
    <cellStyle name="Percent 2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3">
      <selection activeCell="P9" sqref="P9"/>
    </sheetView>
  </sheetViews>
  <sheetFormatPr defaultColWidth="9.140625" defaultRowHeight="15"/>
  <cols>
    <col min="1" max="1" width="7.7109375" style="13" customWidth="1"/>
    <col min="2" max="2" width="28.140625" style="14" customWidth="1"/>
    <col min="3" max="3" width="17.421875" style="15" customWidth="1"/>
    <col min="4" max="5" width="17.00390625" style="15" customWidth="1"/>
    <col min="6" max="6" width="24.8515625" style="15" customWidth="1"/>
    <col min="7" max="7" width="16.140625" style="10" customWidth="1"/>
    <col min="8" max="8" width="13.8515625" style="10" customWidth="1"/>
    <col min="9" max="9" width="14.8515625" style="10" customWidth="1"/>
    <col min="10" max="10" width="14.00390625" style="10" customWidth="1"/>
    <col min="11" max="11" width="15.7109375" style="10" customWidth="1"/>
    <col min="12" max="12" width="13.7109375" style="10" customWidth="1"/>
    <col min="13" max="13" width="14.7109375" style="10" customWidth="1"/>
    <col min="14" max="14" width="12.00390625" style="10" customWidth="1"/>
    <col min="15" max="16384" width="9.140625" style="11" customWidth="1"/>
  </cols>
  <sheetData>
    <row r="1" spans="1:14" s="5" customFormat="1" ht="32.25" customHeight="1" hidden="1">
      <c r="A1" s="133" t="s">
        <v>15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s="5" customFormat="1" ht="32.25" customHeight="1" hidden="1">
      <c r="A2" s="6"/>
      <c r="B2" s="7"/>
      <c r="C2" s="7"/>
      <c r="D2" s="7"/>
      <c r="E2" s="7"/>
      <c r="F2" s="7"/>
      <c r="G2" s="7"/>
      <c r="H2" s="8"/>
      <c r="I2" s="7"/>
      <c r="J2" s="9"/>
      <c r="K2" s="9"/>
      <c r="L2" s="9"/>
      <c r="M2" s="9"/>
      <c r="N2" s="10" t="s">
        <v>6</v>
      </c>
    </row>
    <row r="3" spans="1:14" s="5" customFormat="1" ht="21" customHeight="1">
      <c r="A3" s="134" t="s">
        <v>171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23.25" customHeight="1">
      <c r="A4" s="135" t="s">
        <v>127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23.25" customHeight="1">
      <c r="A5" s="136" t="s">
        <v>129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ht="30" customHeight="1">
      <c r="A6" s="137" t="s">
        <v>203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23.25" customHeight="1">
      <c r="A7" s="138" t="s">
        <v>128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s="12" customFormat="1" ht="29.25" customHeight="1">
      <c r="A8" s="144" t="s">
        <v>131</v>
      </c>
      <c r="B8" s="142" t="s">
        <v>2</v>
      </c>
      <c r="C8" s="142" t="s">
        <v>130</v>
      </c>
      <c r="D8" s="142" t="s">
        <v>7</v>
      </c>
      <c r="E8" s="142" t="s">
        <v>22</v>
      </c>
      <c r="F8" s="142" t="s">
        <v>8</v>
      </c>
      <c r="G8" s="142"/>
      <c r="H8" s="142"/>
      <c r="I8" s="146" t="s">
        <v>37</v>
      </c>
      <c r="J8" s="147"/>
      <c r="K8" s="146" t="s">
        <v>14</v>
      </c>
      <c r="L8" s="150"/>
      <c r="M8" s="153" t="s">
        <v>38</v>
      </c>
      <c r="N8" s="142" t="s">
        <v>9</v>
      </c>
    </row>
    <row r="9" spans="1:14" s="12" customFormat="1" ht="36.75" customHeight="1">
      <c r="A9" s="144"/>
      <c r="B9" s="142"/>
      <c r="C9" s="142"/>
      <c r="D9" s="142"/>
      <c r="E9" s="142"/>
      <c r="F9" s="142" t="s">
        <v>4</v>
      </c>
      <c r="G9" s="142" t="s">
        <v>10</v>
      </c>
      <c r="H9" s="142"/>
      <c r="I9" s="148"/>
      <c r="J9" s="149"/>
      <c r="K9" s="151"/>
      <c r="L9" s="152"/>
      <c r="M9" s="154"/>
      <c r="N9" s="142"/>
    </row>
    <row r="10" spans="1:14" s="12" customFormat="1" ht="41.25" customHeight="1">
      <c r="A10" s="144"/>
      <c r="B10" s="142"/>
      <c r="C10" s="142"/>
      <c r="D10" s="142"/>
      <c r="E10" s="142"/>
      <c r="F10" s="142"/>
      <c r="G10" s="142" t="s">
        <v>0</v>
      </c>
      <c r="H10" s="139" t="s">
        <v>16</v>
      </c>
      <c r="I10" s="142" t="s">
        <v>0</v>
      </c>
      <c r="J10" s="139" t="s">
        <v>16</v>
      </c>
      <c r="K10" s="142" t="s">
        <v>0</v>
      </c>
      <c r="L10" s="24" t="s">
        <v>16</v>
      </c>
      <c r="M10" s="154"/>
      <c r="N10" s="142"/>
    </row>
    <row r="11" spans="1:14" s="12" customFormat="1" ht="29.25" customHeight="1">
      <c r="A11" s="144"/>
      <c r="B11" s="142"/>
      <c r="C11" s="142"/>
      <c r="D11" s="142"/>
      <c r="E11" s="142"/>
      <c r="F11" s="142"/>
      <c r="G11" s="142"/>
      <c r="H11" s="140"/>
      <c r="I11" s="142"/>
      <c r="J11" s="140"/>
      <c r="K11" s="142"/>
      <c r="L11" s="139" t="s">
        <v>11</v>
      </c>
      <c r="M11" s="154"/>
      <c r="N11" s="142"/>
    </row>
    <row r="12" spans="1:14" s="12" customFormat="1" ht="3.75" customHeight="1">
      <c r="A12" s="144"/>
      <c r="B12" s="142"/>
      <c r="C12" s="142"/>
      <c r="D12" s="142"/>
      <c r="E12" s="142"/>
      <c r="F12" s="142"/>
      <c r="G12" s="143"/>
      <c r="H12" s="141"/>
      <c r="I12" s="143"/>
      <c r="J12" s="141"/>
      <c r="K12" s="143"/>
      <c r="L12" s="141"/>
      <c r="M12" s="155"/>
      <c r="N12" s="142"/>
    </row>
    <row r="13" spans="1:14" s="4" customFormat="1" ht="30.75" customHeight="1">
      <c r="A13" s="21">
        <v>1</v>
      </c>
      <c r="B13" s="22">
        <v>2</v>
      </c>
      <c r="C13" s="21">
        <v>3</v>
      </c>
      <c r="D13" s="22">
        <v>4</v>
      </c>
      <c r="E13" s="21">
        <v>5</v>
      </c>
      <c r="F13" s="22">
        <v>6</v>
      </c>
      <c r="G13" s="21">
        <v>7</v>
      </c>
      <c r="H13" s="22">
        <v>8</v>
      </c>
      <c r="I13" s="21">
        <v>17</v>
      </c>
      <c r="J13" s="22">
        <v>18</v>
      </c>
      <c r="K13" s="22">
        <v>19</v>
      </c>
      <c r="L13" s="21">
        <v>20</v>
      </c>
      <c r="M13" s="21"/>
      <c r="N13" s="22">
        <v>27</v>
      </c>
    </row>
    <row r="14" spans="1:14" s="4" customFormat="1" ht="30" customHeight="1">
      <c r="A14" s="23"/>
      <c r="B14" s="24" t="s">
        <v>1</v>
      </c>
      <c r="C14" s="22"/>
      <c r="D14" s="22"/>
      <c r="E14" s="22"/>
      <c r="F14" s="22"/>
      <c r="G14" s="25">
        <f>G15</f>
        <v>52530</v>
      </c>
      <c r="H14" s="25">
        <f aca="true" t="shared" si="0" ref="H14:M14">H15</f>
        <v>52530</v>
      </c>
      <c r="I14" s="25">
        <f t="shared" si="0"/>
        <v>10000</v>
      </c>
      <c r="J14" s="25">
        <f t="shared" si="0"/>
        <v>10000</v>
      </c>
      <c r="K14" s="25">
        <f t="shared" si="0"/>
        <v>47277</v>
      </c>
      <c r="L14" s="25">
        <f t="shared" si="0"/>
        <v>47270</v>
      </c>
      <c r="M14" s="25">
        <f t="shared" si="0"/>
        <v>20000</v>
      </c>
      <c r="N14" s="25"/>
    </row>
    <row r="15" spans="1:14" s="4" customFormat="1" ht="28.5" customHeight="1">
      <c r="A15" s="32" t="s">
        <v>12</v>
      </c>
      <c r="B15" s="33" t="s">
        <v>27</v>
      </c>
      <c r="C15" s="34"/>
      <c r="D15" s="34"/>
      <c r="E15" s="34"/>
      <c r="F15" s="34"/>
      <c r="G15" s="35">
        <f>G16</f>
        <v>52530</v>
      </c>
      <c r="H15" s="35">
        <f aca="true" t="shared" si="1" ref="H15:M15">H16</f>
        <v>52530</v>
      </c>
      <c r="I15" s="35">
        <f t="shared" si="1"/>
        <v>10000</v>
      </c>
      <c r="J15" s="35">
        <f t="shared" si="1"/>
        <v>10000</v>
      </c>
      <c r="K15" s="35">
        <f t="shared" si="1"/>
        <v>47277</v>
      </c>
      <c r="L15" s="35">
        <f t="shared" si="1"/>
        <v>47270</v>
      </c>
      <c r="M15" s="35">
        <f t="shared" si="1"/>
        <v>20000</v>
      </c>
      <c r="N15" s="36"/>
    </row>
    <row r="16" spans="1:14" s="4" customFormat="1" ht="55.5" customHeight="1">
      <c r="A16" s="37" t="s">
        <v>3</v>
      </c>
      <c r="B16" s="38" t="s">
        <v>25</v>
      </c>
      <c r="C16" s="31" t="s">
        <v>18</v>
      </c>
      <c r="D16" s="31" t="s">
        <v>26</v>
      </c>
      <c r="E16" s="29" t="s">
        <v>28</v>
      </c>
      <c r="F16" s="70" t="s">
        <v>29</v>
      </c>
      <c r="G16" s="30">
        <v>52530</v>
      </c>
      <c r="H16" s="39">
        <v>52530</v>
      </c>
      <c r="I16" s="39">
        <f>J16</f>
        <v>10000</v>
      </c>
      <c r="J16" s="39">
        <v>10000</v>
      </c>
      <c r="K16" s="39">
        <v>47277</v>
      </c>
      <c r="L16" s="39">
        <v>47270</v>
      </c>
      <c r="M16" s="39">
        <v>20000</v>
      </c>
      <c r="N16" s="40"/>
    </row>
    <row r="17" spans="1:14" s="4" customFormat="1" ht="50.25" customHeight="1">
      <c r="A17" s="13"/>
      <c r="B17" s="14"/>
      <c r="C17" s="15"/>
      <c r="D17" s="15"/>
      <c r="E17" s="15"/>
      <c r="F17" s="15"/>
      <c r="G17" s="10"/>
      <c r="H17" s="10"/>
      <c r="I17" s="10"/>
      <c r="J17" s="10"/>
      <c r="K17" s="10"/>
      <c r="L17" s="10"/>
      <c r="M17" s="10"/>
      <c r="N17" s="10"/>
    </row>
    <row r="18" spans="1:14" s="4" customFormat="1" ht="57" customHeight="1">
      <c r="A18" s="13"/>
      <c r="B18" s="14"/>
      <c r="C18" s="15"/>
      <c r="D18" s="15"/>
      <c r="E18" s="15"/>
      <c r="F18" s="15"/>
      <c r="G18" s="10"/>
      <c r="H18" s="10"/>
      <c r="I18" s="10"/>
      <c r="J18" s="10"/>
      <c r="K18" s="10"/>
      <c r="L18" s="10"/>
      <c r="M18" s="10"/>
      <c r="N18" s="10"/>
    </row>
    <row r="19" spans="1:14" s="4" customFormat="1" ht="57" customHeight="1">
      <c r="A19" s="13"/>
      <c r="B19" s="14"/>
      <c r="C19" s="15"/>
      <c r="D19" s="15"/>
      <c r="E19" s="15"/>
      <c r="F19" s="15"/>
      <c r="G19" s="10"/>
      <c r="H19" s="10"/>
      <c r="I19" s="10"/>
      <c r="J19" s="10"/>
      <c r="K19" s="10"/>
      <c r="L19" s="10"/>
      <c r="M19" s="10"/>
      <c r="N19" s="10"/>
    </row>
    <row r="20" spans="1:14" s="18" customFormat="1" ht="50.25" customHeight="1">
      <c r="A20" s="13"/>
      <c r="B20" s="14"/>
      <c r="C20" s="15"/>
      <c r="D20" s="15"/>
      <c r="E20" s="15"/>
      <c r="F20" s="15"/>
      <c r="G20" s="10"/>
      <c r="H20" s="10"/>
      <c r="I20" s="10"/>
      <c r="J20" s="10"/>
      <c r="K20" s="10"/>
      <c r="L20" s="10"/>
      <c r="M20" s="10"/>
      <c r="N20" s="10"/>
    </row>
    <row r="21" ht="57" customHeight="1"/>
    <row r="22" ht="50.25" customHeight="1"/>
    <row r="23" ht="0.75" customHeight="1"/>
    <row r="24" ht="0.75" customHeight="1"/>
    <row r="25" ht="0.75" customHeight="1"/>
    <row r="26" ht="0.75" customHeight="1"/>
    <row r="27" ht="0.75" customHeight="1"/>
    <row r="28" ht="0.75" customHeight="1"/>
    <row r="29" ht="0.75" customHeight="1">
      <c r="B29" s="11" t="s">
        <v>5</v>
      </c>
    </row>
    <row r="30" spans="2:13" ht="0.75" customHeight="1">
      <c r="B30" s="145"/>
      <c r="C30" s="145"/>
      <c r="D30" s="145"/>
      <c r="E30" s="145"/>
      <c r="F30" s="145"/>
      <c r="G30" s="145"/>
      <c r="H30" s="145"/>
      <c r="I30" s="145"/>
      <c r="J30" s="145"/>
      <c r="K30" s="71"/>
      <c r="L30" s="71"/>
      <c r="M30" s="71"/>
    </row>
    <row r="31" ht="0.75" customHeight="1"/>
    <row r="32" spans="1:14" ht="0.75" customHeight="1">
      <c r="A32" s="1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0.75" customHeight="1">
      <c r="A33" s="16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0.75" customHeight="1">
      <c r="A34" s="16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33" customHeight="1" hidden="1">
      <c r="A35" s="16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31.5" customHeight="1">
      <c r="A36" s="1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9.5" customHeight="1">
      <c r="A37" s="16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8.75">
      <c r="A38" s="1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8.75">
      <c r="A39" s="16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8.75">
      <c r="A40" s="16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8.75">
      <c r="A41" s="16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8.75">
      <c r="A42" s="16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8.75">
      <c r="A43" s="16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8.75">
      <c r="A44" s="1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8.75">
      <c r="A45" s="1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8.75">
      <c r="A46" s="16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8.75">
      <c r="A47" s="16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8.75">
      <c r="A48" s="16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8.75">
      <c r="A49" s="16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8.75">
      <c r="A50" s="16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8.75">
      <c r="A51" s="16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8.75">
      <c r="A52" s="16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8.75">
      <c r="A53" s="16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8.75">
      <c r="A54" s="16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8.75">
      <c r="A55" s="1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8.75">
      <c r="A56" s="16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8.75">
      <c r="A57" s="16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8.75">
      <c r="A58" s="16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8.75">
      <c r="A59" s="16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8.75">
      <c r="A60" s="16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8.75">
      <c r="A61" s="16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8.75">
      <c r="A62" s="16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8.75">
      <c r="A63" s="16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8.75">
      <c r="A64" s="16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8.75">
      <c r="A65" s="16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8.75">
      <c r="A66" s="16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8.75">
      <c r="A67" s="16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8.75">
      <c r="A68" s="16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8.75">
      <c r="A69" s="16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8.75">
      <c r="A70" s="16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8.75">
      <c r="A71" s="16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8.75">
      <c r="A72" s="16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8.75">
      <c r="A73" s="16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8.75">
      <c r="A74" s="16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8.75">
      <c r="A75" s="16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8.75">
      <c r="A76" s="1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8.75">
      <c r="A77" s="1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8.75">
      <c r="A78" s="16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8.75">
      <c r="A79" s="16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8.75">
      <c r="A80" s="16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8.75">
      <c r="A81" s="16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8.75">
      <c r="A82" s="16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8.75">
      <c r="A83" s="16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8.75">
      <c r="A84" s="16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8.75">
      <c r="A85" s="16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8.75">
      <c r="A86" s="1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8.75">
      <c r="A87" s="16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8.75">
      <c r="A88" s="16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8.75">
      <c r="A89" s="16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8.75">
      <c r="A90" s="16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8.75">
      <c r="A91" s="16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8.75">
      <c r="A92" s="16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8.75">
      <c r="A93" s="16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8.75">
      <c r="A94" s="16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8.75">
      <c r="A95" s="16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8.75">
      <c r="A96" s="16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8.75">
      <c r="A97" s="16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8.75">
      <c r="A98" s="16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8.75">
      <c r="A99" s="16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8.75">
      <c r="A100" s="16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8.75">
      <c r="A101" s="16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8.75">
      <c r="A102" s="16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8.75">
      <c r="A103" s="16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8.75">
      <c r="A104" s="16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8.75">
      <c r="A105" s="16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8.75">
      <c r="A106" s="16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8.75">
      <c r="A107" s="16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8.75">
      <c r="A108" s="16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8.75">
      <c r="A109" s="16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8.75">
      <c r="A110" s="16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8.75">
      <c r="A111" s="16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8.75">
      <c r="A112" s="16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18.75">
      <c r="A113" s="16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ht="18.75">
      <c r="A114" s="16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ht="18.75">
      <c r="A115" s="16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18.75">
      <c r="A116" s="16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ht="18.75">
      <c r="A117" s="16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18.75">
      <c r="A118" s="16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ht="18.75">
      <c r="A119" s="16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ht="18.75">
      <c r="A120" s="16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18.75">
      <c r="A121" s="16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ht="18.75">
      <c r="A122" s="16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ht="18.75">
      <c r="A123" s="16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ht="18.75">
      <c r="A124" s="16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ht="18.75">
      <c r="A125" s="16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ht="18.75">
      <c r="A126" s="16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18.75">
      <c r="A127" s="16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18.75">
      <c r="A128" s="16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ht="18.75">
      <c r="A129" s="16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ht="18.75">
      <c r="A130" s="16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ht="18.75">
      <c r="A131" s="16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ht="18.75">
      <c r="A132" s="16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ht="18.75">
      <c r="A133" s="16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ht="18.75">
      <c r="A134" s="16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ht="18.75">
      <c r="A135" s="16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18.75">
      <c r="A136" s="16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18.75">
      <c r="A137" s="16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ht="18.75">
      <c r="A138" s="16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ht="18.75">
      <c r="A139" s="16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ht="18.75">
      <c r="A140" s="16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18.75">
      <c r="A141" s="16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ht="18.75">
      <c r="A142" s="16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ht="18.75">
      <c r="A143" s="16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ht="18.75">
      <c r="A144" s="16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ht="18.75">
      <c r="A145" s="16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18.75">
      <c r="A146" s="16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ht="18.75">
      <c r="A147" s="16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ht="18.75">
      <c r="A148" s="16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ht="18.75">
      <c r="A149" s="16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ht="18.75">
      <c r="A150" s="16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ht="18.75">
      <c r="A151" s="16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ht="18.75">
      <c r="A152" s="16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ht="18.75">
      <c r="A153" s="16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ht="18.75">
      <c r="A154" s="16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 ht="18.75">
      <c r="A155" s="16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ht="18.75">
      <c r="A156" s="16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ht="18.75">
      <c r="A157" s="16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 ht="18.75">
      <c r="A158" s="16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ht="18.75">
      <c r="A159" s="16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ht="18.75">
      <c r="A160" s="16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ht="18.75">
      <c r="A161" s="16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ht="18.75">
      <c r="A162" s="16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ht="18.75">
      <c r="A163" s="16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ht="18.75">
      <c r="A164" s="16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ht="18.75">
      <c r="A165" s="16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ht="18.75">
      <c r="A166" s="16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 ht="18.75">
      <c r="A167" s="16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ht="18.75">
      <c r="A168" s="16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ht="18.75">
      <c r="A169" s="16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ht="18.75">
      <c r="A170" s="16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ht="18.75">
      <c r="A171" s="16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ht="18.75">
      <c r="A172" s="16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ht="18.75">
      <c r="A173" s="16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ht="18.75">
      <c r="A174" s="16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ht="18.75">
      <c r="A175" s="16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ht="18.75">
      <c r="A176" s="16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ht="18.75">
      <c r="A177" s="16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ht="18.75">
      <c r="A178" s="16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ht="18.75">
      <c r="A179" s="16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ht="18.75">
      <c r="A180" s="16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ht="18.75">
      <c r="A181" s="16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ht="18.75">
      <c r="A182" s="16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ht="18.75">
      <c r="A183" s="16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ht="18.75">
      <c r="A184" s="16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ht="18.75">
      <c r="A185" s="16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ht="18.75">
      <c r="A186" s="16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ht="18.75">
      <c r="A187" s="16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ht="18.75">
      <c r="A188" s="16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ht="18.75">
      <c r="A189" s="16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ht="18.75">
      <c r="A190" s="16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ht="18.75">
      <c r="A191" s="16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ht="18.75">
      <c r="A192" s="16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 ht="18.75">
      <c r="A193" s="16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1:14" ht="18.75">
      <c r="A194" s="16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4" ht="18.75">
      <c r="A195" s="16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ht="18.75">
      <c r="A196" s="16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4" ht="18.75">
      <c r="A197" s="16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1:14" ht="18.75">
      <c r="A198" s="16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 ht="18.75">
      <c r="A199" s="16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1:14" ht="18.75">
      <c r="A200" s="16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1:14" ht="18.75">
      <c r="A201" s="16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1:14" ht="18.75">
      <c r="A202" s="16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4" ht="18.75">
      <c r="A203" s="16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1:14" ht="18.75">
      <c r="A204" s="16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1:14" ht="18.75">
      <c r="A205" s="16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1:14" ht="18.75">
      <c r="A206" s="16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1:14" ht="18.75">
      <c r="A207" s="16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1:14" ht="18.75">
      <c r="A208" s="16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1:14" ht="18.75">
      <c r="A209" s="16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1:14" ht="18.75">
      <c r="A210" s="16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1:14" ht="18.75">
      <c r="A211" s="16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1:14" ht="18.75">
      <c r="A212" s="16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1:14" ht="18.75">
      <c r="A213" s="16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1:14" ht="18.75">
      <c r="A214" s="16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1:14" ht="18.75">
      <c r="A215" s="16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1:14" ht="18.75">
      <c r="A216" s="16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1:14" ht="18.75">
      <c r="A217" s="16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1:14" ht="18.75">
      <c r="A218" s="16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1:14" ht="18.75">
      <c r="A219" s="16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1:14" ht="18.75">
      <c r="A220" s="16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1:14" ht="18.75">
      <c r="A221" s="16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1:14" ht="18.75">
      <c r="A222" s="16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1:14" ht="18.75">
      <c r="A223" s="16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1:14" ht="18.75">
      <c r="A224" s="16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1:14" ht="18.75">
      <c r="A225" s="16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1:14" ht="18.75">
      <c r="A226" s="16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1:14" ht="18.75">
      <c r="A227" s="16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1:14" ht="18.75">
      <c r="A228" s="16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1:14" ht="18.75">
      <c r="A229" s="16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1:14" ht="18.75">
      <c r="A230" s="16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1:14" ht="18.75">
      <c r="A231" s="16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1:14" ht="18.75">
      <c r="A232" s="16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1:14" ht="18.75">
      <c r="A233" s="16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1:14" ht="18.75">
      <c r="A234" s="16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1:14" ht="18.75">
      <c r="A235" s="16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1:14" ht="18.75">
      <c r="A236" s="16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4" ht="18.75">
      <c r="A237" s="16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1:14" ht="18.75">
      <c r="A238" s="16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1:14" ht="18.75">
      <c r="A239" s="16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1:14" ht="18.75">
      <c r="A240" s="16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1:14" ht="18.75">
      <c r="A241" s="16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1:14" ht="18.75">
      <c r="A242" s="16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1:14" ht="18.75">
      <c r="A243" s="16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1:14" ht="18.75">
      <c r="A244" s="16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1:14" ht="18.75">
      <c r="A245" s="16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1:14" ht="18.75">
      <c r="A246" s="16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1:14" ht="18.75">
      <c r="A247" s="16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1:14" ht="18.75">
      <c r="A248" s="16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1:14" ht="18.75">
      <c r="A249" s="16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1:14" ht="18.75">
      <c r="A250" s="16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1:14" ht="18.75">
      <c r="A251" s="16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1:14" ht="18.75">
      <c r="A252" s="16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1:14" ht="18.75">
      <c r="A253" s="16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1:14" ht="18.75">
      <c r="A254" s="16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1:14" ht="18.75">
      <c r="A255" s="16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1:14" ht="18.75">
      <c r="A256" s="16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1:14" ht="18.75">
      <c r="A257" s="16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1:14" ht="18.75">
      <c r="A258" s="16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1:14" ht="18.75">
      <c r="A259" s="16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1:14" ht="18.75">
      <c r="A260" s="16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1:14" ht="18.75">
      <c r="A261" s="16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1:14" ht="18.75">
      <c r="A262" s="16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1:14" ht="18.75">
      <c r="A263" s="16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1:14" ht="18.75">
      <c r="A264" s="16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1:14" ht="18.75">
      <c r="A265" s="16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1:14" ht="18.75">
      <c r="A266" s="16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1:14" ht="18.75">
      <c r="A267" s="16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1:14" ht="18.75">
      <c r="A268" s="16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1:14" ht="18.75">
      <c r="A269" s="16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1:14" ht="18.75">
      <c r="A270" s="16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1:14" ht="18.75">
      <c r="A271" s="16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1:14" ht="18.75">
      <c r="A272" s="16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1:14" ht="18.75">
      <c r="A273" s="16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1:14" ht="18.75">
      <c r="A274" s="16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4" ht="18.75">
      <c r="A275" s="16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1:14" ht="18.75">
      <c r="A276" s="16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1:14" ht="18.75">
      <c r="A277" s="16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1:14" ht="18.75">
      <c r="A278" s="16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1:14" ht="18.75">
      <c r="A279" s="16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1:14" ht="18.75">
      <c r="A280" s="16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1:14" ht="18.75">
      <c r="A281" s="16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1:14" ht="18.75">
      <c r="A282" s="16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1:14" ht="18.75">
      <c r="A283" s="16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1:14" ht="18.75">
      <c r="A284" s="16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1:14" ht="18.75">
      <c r="A285" s="16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1:14" ht="18.75">
      <c r="A286" s="16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1:14" ht="18.75">
      <c r="A287" s="16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1:14" ht="18.75">
      <c r="A288" s="16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1:14" ht="18.75">
      <c r="A289" s="16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1:14" ht="18.75">
      <c r="A290" s="16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1:14" ht="18.75">
      <c r="A291" s="16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1:14" ht="18.75">
      <c r="A292" s="16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1:14" ht="18.75">
      <c r="A293" s="16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1:14" ht="18.75">
      <c r="A294" s="16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1:14" ht="18.75">
      <c r="A295" s="16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1:14" ht="18.75">
      <c r="A296" s="16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1:14" ht="18.75">
      <c r="A297" s="16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1:14" ht="18.75">
      <c r="A298" s="16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1:14" ht="18.75">
      <c r="A299" s="16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1:14" ht="18.75">
      <c r="A300" s="16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4" ht="18.75">
      <c r="A301" s="16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1:14" ht="18.75">
      <c r="A302" s="16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1:14" ht="18.75">
      <c r="A303" s="16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1:14" ht="18.75">
      <c r="A304" s="16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1:14" ht="18.75">
      <c r="A305" s="16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1:14" ht="18.75">
      <c r="A306" s="16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1:14" ht="18.75">
      <c r="A307" s="16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1:14" ht="18.75">
      <c r="A308" s="16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1:14" ht="18.75">
      <c r="A309" s="16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1:14" ht="18.75">
      <c r="A310" s="16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1:14" ht="18.75">
      <c r="A311" s="16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1:14" ht="18.75">
      <c r="A312" s="16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1:14" ht="18.75">
      <c r="A313" s="16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1:14" ht="18.75">
      <c r="A314" s="16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1:14" ht="18.75">
      <c r="A315" s="16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1:14" ht="18.75">
      <c r="A316" s="16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1:14" ht="18.75">
      <c r="A317" s="16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1:14" ht="18.75">
      <c r="A318" s="16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1:14" ht="18.75">
      <c r="A319" s="16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1:14" ht="18.75">
      <c r="A320" s="16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1:14" ht="18.75">
      <c r="A321" s="16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1:14" ht="18.75">
      <c r="A322" s="16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1:14" ht="18.75">
      <c r="A323" s="16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1:14" ht="18.75">
      <c r="A324" s="16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1:14" ht="18.75">
      <c r="A325" s="16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1:14" ht="18.75">
      <c r="A326" s="16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1:14" ht="18.75">
      <c r="A327" s="16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1:14" ht="18.75">
      <c r="A328" s="16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1:14" ht="18.75">
      <c r="A329" s="16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1:14" ht="18.75">
      <c r="A330" s="16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1:14" ht="18.75">
      <c r="A331" s="16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1:14" ht="18.75">
      <c r="A332" s="16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1:14" ht="18.75">
      <c r="A333" s="16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1:14" ht="18.75">
      <c r="A334" s="16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1:14" ht="18.75">
      <c r="A335" s="16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1:14" ht="18.75">
      <c r="A336" s="16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1:14" ht="18.75">
      <c r="A337" s="16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1:14" ht="18.75">
      <c r="A338" s="16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1:14" ht="18.75">
      <c r="A339" s="16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1:14" ht="18.75">
      <c r="A340" s="16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</sheetData>
  <sheetProtection/>
  <mergeCells count="25">
    <mergeCell ref="B30:J30"/>
    <mergeCell ref="I8:J9"/>
    <mergeCell ref="K8:L9"/>
    <mergeCell ref="M8:M12"/>
    <mergeCell ref="N8:N12"/>
    <mergeCell ref="F9:F12"/>
    <mergeCell ref="G9:H9"/>
    <mergeCell ref="G10:G12"/>
    <mergeCell ref="H10:H12"/>
    <mergeCell ref="I10:I12"/>
    <mergeCell ref="J10:J12"/>
    <mergeCell ref="K10:K12"/>
    <mergeCell ref="L11:L12"/>
    <mergeCell ref="A8:A12"/>
    <mergeCell ref="B8:B12"/>
    <mergeCell ref="C8:C12"/>
    <mergeCell ref="D8:D12"/>
    <mergeCell ref="E8:E12"/>
    <mergeCell ref="F8:H8"/>
    <mergeCell ref="A1:N1"/>
    <mergeCell ref="A3:N3"/>
    <mergeCell ref="A4:N4"/>
    <mergeCell ref="A5:N5"/>
    <mergeCell ref="A6:N6"/>
    <mergeCell ref="A7:N7"/>
  </mergeCells>
  <printOptions horizontalCentered="1"/>
  <pageMargins left="0.5" right="0.5" top="0.5" bottom="0.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3"/>
  <sheetViews>
    <sheetView zoomScalePageLayoutView="0" workbookViewId="0" topLeftCell="A3">
      <selection activeCell="J15" sqref="J15"/>
    </sheetView>
  </sheetViews>
  <sheetFormatPr defaultColWidth="9.140625" defaultRowHeight="15"/>
  <cols>
    <col min="1" max="1" width="7.28125" style="13" customWidth="1"/>
    <col min="2" max="2" width="26.8515625" style="14" customWidth="1"/>
    <col min="3" max="3" width="14.140625" style="15" customWidth="1"/>
    <col min="4" max="4" width="17.00390625" style="15" customWidth="1"/>
    <col min="5" max="5" width="16.00390625" style="15" customWidth="1"/>
    <col min="6" max="6" width="23.00390625" style="15" bestFit="1" customWidth="1"/>
    <col min="7" max="7" width="13.57421875" style="10" customWidth="1"/>
    <col min="8" max="8" width="13.421875" style="10" customWidth="1"/>
    <col min="9" max="9" width="13.8515625" style="10" customWidth="1"/>
    <col min="10" max="10" width="13.57421875" style="10" customWidth="1"/>
    <col min="11" max="11" width="14.00390625" style="10" customWidth="1"/>
    <col min="12" max="12" width="14.28125" style="10" customWidth="1"/>
    <col min="13" max="13" width="12.57421875" style="10" customWidth="1"/>
    <col min="14" max="14" width="10.140625" style="10" customWidth="1"/>
    <col min="15" max="16" width="9.140625" style="11" customWidth="1"/>
    <col min="17" max="17" width="17.00390625" style="11" customWidth="1"/>
    <col min="18" max="16384" width="9.140625" style="11" customWidth="1"/>
  </cols>
  <sheetData>
    <row r="1" spans="1:14" s="5" customFormat="1" ht="32.25" customHeight="1" hidden="1">
      <c r="A1" s="133" t="s">
        <v>15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s="5" customFormat="1" ht="32.25" customHeight="1" hidden="1">
      <c r="A2" s="6"/>
      <c r="B2" s="7"/>
      <c r="C2" s="7"/>
      <c r="D2" s="7"/>
      <c r="E2" s="7"/>
      <c r="F2" s="7"/>
      <c r="G2" s="7"/>
      <c r="H2" s="8"/>
      <c r="I2" s="7"/>
      <c r="J2" s="9"/>
      <c r="K2" s="9"/>
      <c r="L2" s="9"/>
      <c r="M2" s="9"/>
      <c r="N2" s="10" t="s">
        <v>6</v>
      </c>
    </row>
    <row r="3" spans="1:14" s="5" customFormat="1" ht="21.75" customHeight="1">
      <c r="A3" s="156" t="s">
        <v>172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spans="1:14" ht="22.5" customHeight="1">
      <c r="A4" s="136" t="s">
        <v>132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ht="23.25" customHeight="1">
      <c r="A5" s="136" t="s">
        <v>129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ht="36.75" customHeight="1">
      <c r="A6" s="137" t="s">
        <v>203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24" customHeight="1">
      <c r="A7" s="157" t="s">
        <v>128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14" s="12" customFormat="1" ht="29.25" customHeight="1">
      <c r="A8" s="144" t="s">
        <v>131</v>
      </c>
      <c r="B8" s="142" t="s">
        <v>2</v>
      </c>
      <c r="C8" s="142" t="s">
        <v>130</v>
      </c>
      <c r="D8" s="142" t="s">
        <v>7</v>
      </c>
      <c r="E8" s="142" t="s">
        <v>22</v>
      </c>
      <c r="F8" s="142" t="s">
        <v>8</v>
      </c>
      <c r="G8" s="142"/>
      <c r="H8" s="142"/>
      <c r="I8" s="146" t="s">
        <v>37</v>
      </c>
      <c r="J8" s="147"/>
      <c r="K8" s="146" t="s">
        <v>14</v>
      </c>
      <c r="L8" s="150"/>
      <c r="M8" s="153" t="s">
        <v>38</v>
      </c>
      <c r="N8" s="142" t="s">
        <v>9</v>
      </c>
    </row>
    <row r="9" spans="1:14" s="12" customFormat="1" ht="36.75" customHeight="1">
      <c r="A9" s="144"/>
      <c r="B9" s="142"/>
      <c r="C9" s="142"/>
      <c r="D9" s="142"/>
      <c r="E9" s="142"/>
      <c r="F9" s="142" t="s">
        <v>4</v>
      </c>
      <c r="G9" s="142" t="s">
        <v>10</v>
      </c>
      <c r="H9" s="142"/>
      <c r="I9" s="148"/>
      <c r="J9" s="149"/>
      <c r="K9" s="151"/>
      <c r="L9" s="152"/>
      <c r="M9" s="154"/>
      <c r="N9" s="142"/>
    </row>
    <row r="10" spans="1:14" s="12" customFormat="1" ht="33.75" customHeight="1">
      <c r="A10" s="144"/>
      <c r="B10" s="142"/>
      <c r="C10" s="142"/>
      <c r="D10" s="142"/>
      <c r="E10" s="142"/>
      <c r="F10" s="142"/>
      <c r="G10" s="142" t="s">
        <v>0</v>
      </c>
      <c r="H10" s="139" t="s">
        <v>102</v>
      </c>
      <c r="I10" s="142" t="s">
        <v>0</v>
      </c>
      <c r="J10" s="139" t="s">
        <v>102</v>
      </c>
      <c r="K10" s="142" t="s">
        <v>0</v>
      </c>
      <c r="L10" s="139" t="s">
        <v>102</v>
      </c>
      <c r="M10" s="154"/>
      <c r="N10" s="142"/>
    </row>
    <row r="11" spans="1:14" s="12" customFormat="1" ht="30.75" customHeight="1">
      <c r="A11" s="144"/>
      <c r="B11" s="142"/>
      <c r="C11" s="142"/>
      <c r="D11" s="142"/>
      <c r="E11" s="142"/>
      <c r="F11" s="142"/>
      <c r="G11" s="142"/>
      <c r="H11" s="140"/>
      <c r="I11" s="142"/>
      <c r="J11" s="140"/>
      <c r="K11" s="142"/>
      <c r="L11" s="140"/>
      <c r="M11" s="154"/>
      <c r="N11" s="142"/>
    </row>
    <row r="12" spans="1:14" s="12" customFormat="1" ht="13.5" customHeight="1">
      <c r="A12" s="144"/>
      <c r="B12" s="142"/>
      <c r="C12" s="142"/>
      <c r="D12" s="142"/>
      <c r="E12" s="142"/>
      <c r="F12" s="142"/>
      <c r="G12" s="143"/>
      <c r="H12" s="141"/>
      <c r="I12" s="143"/>
      <c r="J12" s="141"/>
      <c r="K12" s="143"/>
      <c r="L12" s="141"/>
      <c r="M12" s="155"/>
      <c r="N12" s="142"/>
    </row>
    <row r="13" spans="1:14" s="4" customFormat="1" ht="30.75" customHeight="1">
      <c r="A13" s="21">
        <v>1</v>
      </c>
      <c r="B13" s="22">
        <v>2</v>
      </c>
      <c r="C13" s="21">
        <v>3</v>
      </c>
      <c r="D13" s="22">
        <v>4</v>
      </c>
      <c r="E13" s="21">
        <v>5</v>
      </c>
      <c r="F13" s="22">
        <v>6</v>
      </c>
      <c r="G13" s="21">
        <v>7</v>
      </c>
      <c r="H13" s="22">
        <v>8</v>
      </c>
      <c r="I13" s="21">
        <v>17</v>
      </c>
      <c r="J13" s="22">
        <v>18</v>
      </c>
      <c r="K13" s="22">
        <v>19</v>
      </c>
      <c r="L13" s="21">
        <v>20</v>
      </c>
      <c r="M13" s="21"/>
      <c r="N13" s="22">
        <v>27</v>
      </c>
    </row>
    <row r="14" spans="1:17" s="4" customFormat="1" ht="29.25" customHeight="1">
      <c r="A14" s="23"/>
      <c r="B14" s="24" t="s">
        <v>1</v>
      </c>
      <c r="C14" s="22"/>
      <c r="D14" s="22"/>
      <c r="E14" s="22"/>
      <c r="F14" s="22"/>
      <c r="G14" s="25">
        <f aca="true" t="shared" si="0" ref="G14:M14">SUM(G15:G19)</f>
        <v>19827</v>
      </c>
      <c r="H14" s="25">
        <f t="shared" si="0"/>
        <v>9990</v>
      </c>
      <c r="I14" s="25">
        <f t="shared" si="0"/>
        <v>0</v>
      </c>
      <c r="J14" s="25">
        <f t="shared" si="0"/>
        <v>5283</v>
      </c>
      <c r="K14" s="25">
        <f t="shared" si="0"/>
        <v>16827</v>
      </c>
      <c r="L14" s="25">
        <f t="shared" si="0"/>
        <v>9990</v>
      </c>
      <c r="M14" s="25">
        <f t="shared" si="0"/>
        <v>4092</v>
      </c>
      <c r="N14" s="25"/>
      <c r="Q14" s="165">
        <f>M14+'Von CTMT GN'!M14+'Von XSKT'!M14+'Von Can doi thi xa'!M14</f>
        <v>115773.662</v>
      </c>
    </row>
    <row r="15" spans="1:14" s="4" customFormat="1" ht="67.5" customHeight="1">
      <c r="A15" s="82">
        <v>1</v>
      </c>
      <c r="B15" s="83" t="s">
        <v>95</v>
      </c>
      <c r="C15" s="84" t="s">
        <v>23</v>
      </c>
      <c r="D15" s="85" t="s">
        <v>96</v>
      </c>
      <c r="E15" s="84" t="s">
        <v>45</v>
      </c>
      <c r="F15" s="85" t="s">
        <v>97</v>
      </c>
      <c r="G15" s="86">
        <v>5284</v>
      </c>
      <c r="H15" s="86">
        <v>1721</v>
      </c>
      <c r="I15" s="86"/>
      <c r="J15" s="30">
        <v>1000</v>
      </c>
      <c r="K15" s="86">
        <v>5284</v>
      </c>
      <c r="L15" s="86">
        <v>1721</v>
      </c>
      <c r="M15" s="30">
        <v>721</v>
      </c>
      <c r="N15" s="22" t="s">
        <v>108</v>
      </c>
    </row>
    <row r="16" spans="1:14" s="4" customFormat="1" ht="67.5" customHeight="1">
      <c r="A16" s="28">
        <v>2</v>
      </c>
      <c r="B16" s="83" t="s">
        <v>176</v>
      </c>
      <c r="C16" s="84" t="s">
        <v>98</v>
      </c>
      <c r="D16" s="85" t="s">
        <v>134</v>
      </c>
      <c r="E16" s="84" t="s">
        <v>32</v>
      </c>
      <c r="F16" s="85" t="s">
        <v>99</v>
      </c>
      <c r="G16" s="86">
        <v>4008</v>
      </c>
      <c r="H16" s="86">
        <v>2793</v>
      </c>
      <c r="I16" s="86"/>
      <c r="J16" s="30">
        <v>1800</v>
      </c>
      <c r="K16" s="86">
        <v>4008</v>
      </c>
      <c r="L16" s="86">
        <v>2793</v>
      </c>
      <c r="M16" s="30">
        <v>993</v>
      </c>
      <c r="N16" s="22" t="s">
        <v>108</v>
      </c>
    </row>
    <row r="17" spans="1:14" s="4" customFormat="1" ht="67.5" customHeight="1">
      <c r="A17" s="28">
        <v>3</v>
      </c>
      <c r="B17" s="87" t="s">
        <v>177</v>
      </c>
      <c r="C17" s="88" t="s">
        <v>100</v>
      </c>
      <c r="D17" s="89" t="s">
        <v>133</v>
      </c>
      <c r="E17" s="89" t="s">
        <v>45</v>
      </c>
      <c r="F17" s="85" t="s">
        <v>101</v>
      </c>
      <c r="G17" s="90">
        <v>3702</v>
      </c>
      <c r="H17" s="90">
        <v>2792</v>
      </c>
      <c r="I17" s="90"/>
      <c r="J17" s="30">
        <v>2483</v>
      </c>
      <c r="K17" s="90">
        <v>3702</v>
      </c>
      <c r="L17" s="90">
        <v>2792</v>
      </c>
      <c r="M17" s="30">
        <v>309</v>
      </c>
      <c r="N17" s="22" t="s">
        <v>108</v>
      </c>
    </row>
    <row r="18" spans="1:14" s="4" customFormat="1" ht="62.25" customHeight="1">
      <c r="A18" s="28">
        <v>4</v>
      </c>
      <c r="B18" s="87" t="s">
        <v>103</v>
      </c>
      <c r="C18" s="88" t="s">
        <v>24</v>
      </c>
      <c r="D18" s="85" t="s">
        <v>135</v>
      </c>
      <c r="E18" s="89" t="s">
        <v>104</v>
      </c>
      <c r="F18" s="85" t="s">
        <v>148</v>
      </c>
      <c r="G18" s="91">
        <v>1310</v>
      </c>
      <c r="H18" s="91">
        <v>1180</v>
      </c>
      <c r="I18" s="91"/>
      <c r="J18" s="30"/>
      <c r="K18" s="91">
        <v>1310</v>
      </c>
      <c r="L18" s="91">
        <v>1180</v>
      </c>
      <c r="M18" s="30">
        <v>1180</v>
      </c>
      <c r="N18" s="22"/>
    </row>
    <row r="19" spans="1:14" s="4" customFormat="1" ht="63" customHeight="1">
      <c r="A19" s="28">
        <v>5</v>
      </c>
      <c r="B19" s="83" t="s">
        <v>105</v>
      </c>
      <c r="C19" s="84" t="s">
        <v>106</v>
      </c>
      <c r="D19" s="85" t="s">
        <v>150</v>
      </c>
      <c r="E19" s="84" t="s">
        <v>104</v>
      </c>
      <c r="F19" s="85" t="s">
        <v>149</v>
      </c>
      <c r="G19" s="86">
        <v>5523</v>
      </c>
      <c r="H19" s="86">
        <v>1504</v>
      </c>
      <c r="I19" s="86"/>
      <c r="J19" s="30"/>
      <c r="K19" s="86">
        <v>2523</v>
      </c>
      <c r="L19" s="86">
        <v>1504</v>
      </c>
      <c r="M19" s="30">
        <v>889</v>
      </c>
      <c r="N19" s="22"/>
    </row>
    <row r="20" ht="0.75" customHeight="1" hidden="1"/>
    <row r="21" ht="0.75" customHeight="1" hidden="1"/>
    <row r="22" ht="33" customHeight="1" hidden="1">
      <c r="B22" s="11" t="s">
        <v>5</v>
      </c>
    </row>
    <row r="23" spans="2:13" ht="31.5" customHeight="1">
      <c r="B23" s="145"/>
      <c r="C23" s="145"/>
      <c r="D23" s="145"/>
      <c r="E23" s="145"/>
      <c r="F23" s="145"/>
      <c r="G23" s="145"/>
      <c r="H23" s="145"/>
      <c r="I23" s="145"/>
      <c r="J23" s="145"/>
      <c r="K23" s="81"/>
      <c r="L23" s="81"/>
      <c r="M23" s="81"/>
    </row>
    <row r="24" ht="19.5" customHeight="1"/>
    <row r="25" spans="1:14" ht="18.75">
      <c r="A25" s="1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8.75">
      <c r="A26" s="16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8.75">
      <c r="A27" s="16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8.75">
      <c r="A28" s="1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8.75">
      <c r="A29" s="16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>
      <c r="A30" s="16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8.75">
      <c r="A31" s="16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8.75">
      <c r="A32" s="1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8.75">
      <c r="A33" s="16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8.75">
      <c r="A34" s="16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8.75">
      <c r="A35" s="16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8.75">
      <c r="A36" s="1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8.75">
      <c r="A37" s="16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8.75">
      <c r="A38" s="1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8.75">
      <c r="A39" s="16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8.75">
      <c r="A40" s="16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8.75">
      <c r="A41" s="16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8.75">
      <c r="A42" s="16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8.75">
      <c r="A43" s="16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8.75">
      <c r="A44" s="1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8.75">
      <c r="A45" s="1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8.75">
      <c r="A46" s="16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8.75">
      <c r="A47" s="16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8.75">
      <c r="A48" s="16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8.75">
      <c r="A49" s="16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8.75">
      <c r="A50" s="16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8.75">
      <c r="A51" s="16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8.75">
      <c r="A52" s="16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8.75">
      <c r="A53" s="16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8.75">
      <c r="A54" s="16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8.75">
      <c r="A55" s="1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8.75">
      <c r="A56" s="16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8.75">
      <c r="A57" s="16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8.75">
      <c r="A58" s="16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8.75">
      <c r="A59" s="16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8.75">
      <c r="A60" s="16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8.75">
      <c r="A61" s="16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8.75">
      <c r="A62" s="16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8.75">
      <c r="A63" s="16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8.75">
      <c r="A64" s="16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8.75">
      <c r="A65" s="16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8.75">
      <c r="A66" s="16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8.75">
      <c r="A67" s="16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8.75">
      <c r="A68" s="16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8.75">
      <c r="A69" s="16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8.75">
      <c r="A70" s="16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8.75">
      <c r="A71" s="16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8.75">
      <c r="A72" s="16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8.75">
      <c r="A73" s="16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8.75">
      <c r="A74" s="16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8.75">
      <c r="A75" s="16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8.75">
      <c r="A76" s="1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8.75">
      <c r="A77" s="1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8.75">
      <c r="A78" s="16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8.75">
      <c r="A79" s="16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8.75">
      <c r="A80" s="16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8.75">
      <c r="A81" s="16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8.75">
      <c r="A82" s="16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8.75">
      <c r="A83" s="16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8.75">
      <c r="A84" s="16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8.75">
      <c r="A85" s="16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8.75">
      <c r="A86" s="1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8.75">
      <c r="A87" s="16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8.75">
      <c r="A88" s="16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8.75">
      <c r="A89" s="16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8.75">
      <c r="A90" s="16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8.75">
      <c r="A91" s="16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8.75">
      <c r="A92" s="16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8.75">
      <c r="A93" s="16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8.75">
      <c r="A94" s="16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8.75">
      <c r="A95" s="16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8.75">
      <c r="A96" s="16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8.75">
      <c r="A97" s="16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8.75">
      <c r="A98" s="16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8.75">
      <c r="A99" s="16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8.75">
      <c r="A100" s="16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8.75">
      <c r="A101" s="16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8.75">
      <c r="A102" s="16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8.75">
      <c r="A103" s="16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8.75">
      <c r="A104" s="16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8.75">
      <c r="A105" s="16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8.75">
      <c r="A106" s="16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8.75">
      <c r="A107" s="16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8.75">
      <c r="A108" s="16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8.75">
      <c r="A109" s="16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8.75">
      <c r="A110" s="16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8.75">
      <c r="A111" s="16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8.75">
      <c r="A112" s="16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18.75">
      <c r="A113" s="16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ht="18.75">
      <c r="A114" s="16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ht="18.75">
      <c r="A115" s="16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18.75">
      <c r="A116" s="16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ht="18.75">
      <c r="A117" s="16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18.75">
      <c r="A118" s="16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ht="18.75">
      <c r="A119" s="16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ht="18.75">
      <c r="A120" s="16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18.75">
      <c r="A121" s="16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ht="18.75">
      <c r="A122" s="16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ht="18.75">
      <c r="A123" s="16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ht="18.75">
      <c r="A124" s="16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ht="18.75">
      <c r="A125" s="16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ht="18.75">
      <c r="A126" s="16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18.75">
      <c r="A127" s="16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18.75">
      <c r="A128" s="16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ht="18.75">
      <c r="A129" s="16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ht="18.75">
      <c r="A130" s="16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ht="18.75">
      <c r="A131" s="16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ht="18.75">
      <c r="A132" s="16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ht="18.75">
      <c r="A133" s="16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ht="18.75">
      <c r="A134" s="16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ht="18.75">
      <c r="A135" s="16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18.75">
      <c r="A136" s="16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18.75">
      <c r="A137" s="16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ht="18.75">
      <c r="A138" s="16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ht="18.75">
      <c r="A139" s="16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ht="18.75">
      <c r="A140" s="16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18.75">
      <c r="A141" s="16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ht="18.75">
      <c r="A142" s="16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ht="18.75">
      <c r="A143" s="16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ht="18.75">
      <c r="A144" s="16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ht="18.75">
      <c r="A145" s="16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18.75">
      <c r="A146" s="16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ht="18.75">
      <c r="A147" s="16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ht="18.75">
      <c r="A148" s="16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ht="18.75">
      <c r="A149" s="16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ht="18.75">
      <c r="A150" s="16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ht="18.75">
      <c r="A151" s="16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ht="18.75">
      <c r="A152" s="16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ht="18.75">
      <c r="A153" s="16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ht="18.75">
      <c r="A154" s="16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 ht="18.75">
      <c r="A155" s="16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ht="18.75">
      <c r="A156" s="16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ht="18.75">
      <c r="A157" s="16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 ht="18.75">
      <c r="A158" s="16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ht="18.75">
      <c r="A159" s="16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ht="18.75">
      <c r="A160" s="16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ht="18.75">
      <c r="A161" s="16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ht="18.75">
      <c r="A162" s="16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ht="18.75">
      <c r="A163" s="16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ht="18.75">
      <c r="A164" s="16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ht="18.75">
      <c r="A165" s="16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ht="18.75">
      <c r="A166" s="16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 ht="18.75">
      <c r="A167" s="16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ht="18.75">
      <c r="A168" s="16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ht="18.75">
      <c r="A169" s="16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ht="18.75">
      <c r="A170" s="16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ht="18.75">
      <c r="A171" s="16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ht="18.75">
      <c r="A172" s="16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ht="18.75">
      <c r="A173" s="16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ht="18.75">
      <c r="A174" s="16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ht="18.75">
      <c r="A175" s="16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ht="18.75">
      <c r="A176" s="16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ht="18.75">
      <c r="A177" s="16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ht="18.75">
      <c r="A178" s="16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ht="18.75">
      <c r="A179" s="16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ht="18.75">
      <c r="A180" s="16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ht="18.75">
      <c r="A181" s="16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ht="18.75">
      <c r="A182" s="16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ht="18.75">
      <c r="A183" s="16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ht="18.75">
      <c r="A184" s="16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ht="18.75">
      <c r="A185" s="16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ht="18.75">
      <c r="A186" s="16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ht="18.75">
      <c r="A187" s="16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ht="18.75">
      <c r="A188" s="16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ht="18.75">
      <c r="A189" s="16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ht="18.75">
      <c r="A190" s="16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ht="18.75">
      <c r="A191" s="16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ht="18.75">
      <c r="A192" s="16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 ht="18.75">
      <c r="A193" s="16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1:14" ht="18.75">
      <c r="A194" s="16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4" ht="18.75">
      <c r="A195" s="16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ht="18.75">
      <c r="A196" s="16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4" ht="18.75">
      <c r="A197" s="16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1:14" ht="18.75">
      <c r="A198" s="16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 ht="18.75">
      <c r="A199" s="16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1:14" ht="18.75">
      <c r="A200" s="16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1:14" ht="18.75">
      <c r="A201" s="16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1:14" ht="18.75">
      <c r="A202" s="16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4" ht="18.75">
      <c r="A203" s="16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1:14" ht="18.75">
      <c r="A204" s="16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1:14" ht="18.75">
      <c r="A205" s="16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1:14" ht="18.75">
      <c r="A206" s="16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1:14" ht="18.75">
      <c r="A207" s="16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1:14" ht="18.75">
      <c r="A208" s="16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1:14" ht="18.75">
      <c r="A209" s="16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1:14" ht="18.75">
      <c r="A210" s="16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1:14" ht="18.75">
      <c r="A211" s="16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1:14" ht="18.75">
      <c r="A212" s="16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1:14" ht="18.75">
      <c r="A213" s="16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1:14" ht="18.75">
      <c r="A214" s="16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1:14" ht="18.75">
      <c r="A215" s="16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1:14" ht="18.75">
      <c r="A216" s="16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1:14" ht="18.75">
      <c r="A217" s="16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1:14" ht="18.75">
      <c r="A218" s="16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1:14" ht="18.75">
      <c r="A219" s="16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1:14" ht="18.75">
      <c r="A220" s="16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1:14" ht="18.75">
      <c r="A221" s="16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1:14" ht="18.75">
      <c r="A222" s="16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1:14" ht="18.75">
      <c r="A223" s="16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1:14" ht="18.75">
      <c r="A224" s="16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1:14" ht="18.75">
      <c r="A225" s="16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1:14" ht="18.75">
      <c r="A226" s="16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1:14" ht="18.75">
      <c r="A227" s="16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1:14" ht="18.75">
      <c r="A228" s="16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1:14" ht="18.75">
      <c r="A229" s="16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1:14" ht="18.75">
      <c r="A230" s="16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1:14" ht="18.75">
      <c r="A231" s="16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1:14" ht="18.75">
      <c r="A232" s="16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1:14" ht="18.75">
      <c r="A233" s="16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1:14" ht="18.75">
      <c r="A234" s="16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1:14" ht="18.75">
      <c r="A235" s="16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1:14" ht="18.75">
      <c r="A236" s="16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4" ht="18.75">
      <c r="A237" s="16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1:14" ht="18.75">
      <c r="A238" s="16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1:14" ht="18.75">
      <c r="A239" s="16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1:14" ht="18.75">
      <c r="A240" s="16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1:14" ht="18.75">
      <c r="A241" s="16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1:14" ht="18.75">
      <c r="A242" s="16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1:14" ht="18.75">
      <c r="A243" s="16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1:14" ht="18.75">
      <c r="A244" s="16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1:14" ht="18.75">
      <c r="A245" s="16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1:14" ht="18.75">
      <c r="A246" s="16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1:14" ht="18.75">
      <c r="A247" s="16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1:14" ht="18.75">
      <c r="A248" s="16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1:14" ht="18.75">
      <c r="A249" s="16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1:14" ht="18.75">
      <c r="A250" s="16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1:14" ht="18.75">
      <c r="A251" s="16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1:14" ht="18.75">
      <c r="A252" s="16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1:14" ht="18.75">
      <c r="A253" s="16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1:14" ht="18.75">
      <c r="A254" s="16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1:14" ht="18.75">
      <c r="A255" s="16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1:14" ht="18.75">
      <c r="A256" s="16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1:14" ht="18.75">
      <c r="A257" s="16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1:14" ht="18.75">
      <c r="A258" s="16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1:14" ht="18.75">
      <c r="A259" s="16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1:14" ht="18.75">
      <c r="A260" s="16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1:14" ht="18.75">
      <c r="A261" s="16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1:14" ht="18.75">
      <c r="A262" s="16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1:14" ht="18.75">
      <c r="A263" s="16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1:14" ht="18.75">
      <c r="A264" s="16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1:14" ht="18.75">
      <c r="A265" s="16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1:14" ht="18.75">
      <c r="A266" s="16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1:14" ht="18.75">
      <c r="A267" s="16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1:14" ht="18.75">
      <c r="A268" s="16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1:14" ht="18.75">
      <c r="A269" s="16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1:14" ht="18.75">
      <c r="A270" s="16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1:14" ht="18.75">
      <c r="A271" s="16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1:14" ht="18.75">
      <c r="A272" s="16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1:14" ht="18.75">
      <c r="A273" s="16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1:14" ht="18.75">
      <c r="A274" s="16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4" ht="18.75">
      <c r="A275" s="16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1:14" ht="18.75">
      <c r="A276" s="16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1:14" ht="18.75">
      <c r="A277" s="16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1:14" ht="18.75">
      <c r="A278" s="16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1:14" ht="18.75">
      <c r="A279" s="16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1:14" ht="18.75">
      <c r="A280" s="16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1:14" ht="18.75">
      <c r="A281" s="16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1:14" ht="18.75">
      <c r="A282" s="16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1:14" ht="18.75">
      <c r="A283" s="16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1:14" ht="18.75">
      <c r="A284" s="16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1:14" ht="18.75">
      <c r="A285" s="16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1:14" ht="18.75">
      <c r="A286" s="16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1:14" ht="18.75">
      <c r="A287" s="16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1:14" ht="18.75">
      <c r="A288" s="16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1:14" ht="18.75">
      <c r="A289" s="16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1:14" ht="18.75">
      <c r="A290" s="16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1:14" ht="18.75">
      <c r="A291" s="16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1:14" ht="18.75">
      <c r="A292" s="16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1:14" ht="18.75">
      <c r="A293" s="16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1:14" ht="18.75">
      <c r="A294" s="16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1:14" ht="18.75">
      <c r="A295" s="16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1:14" ht="18.75">
      <c r="A296" s="16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1:14" ht="18.75">
      <c r="A297" s="16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1:14" ht="18.75">
      <c r="A298" s="16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1:14" ht="18.75">
      <c r="A299" s="16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1:14" ht="18.75">
      <c r="A300" s="16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4" ht="18.75">
      <c r="A301" s="16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1:14" ht="18.75">
      <c r="A302" s="16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1:14" ht="18.75">
      <c r="A303" s="16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1:14" ht="18.75">
      <c r="A304" s="16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1:14" ht="18.75">
      <c r="A305" s="16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1:14" ht="18.75">
      <c r="A306" s="16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1:14" ht="18.75">
      <c r="A307" s="16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1:14" ht="18.75">
      <c r="A308" s="16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1:14" ht="18.75">
      <c r="A309" s="16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1:14" ht="18.75">
      <c r="A310" s="16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1:14" ht="18.75">
      <c r="A311" s="16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1:14" ht="18.75">
      <c r="A312" s="16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1:14" ht="18.75">
      <c r="A313" s="16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1:14" ht="18.75">
      <c r="A314" s="16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1:14" ht="18.75">
      <c r="A315" s="16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1:14" ht="18.75">
      <c r="A316" s="16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1:14" ht="18.75">
      <c r="A317" s="16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1:14" ht="18.75">
      <c r="A318" s="16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1:14" ht="18.75">
      <c r="A319" s="16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1:14" ht="18.75">
      <c r="A320" s="16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1:14" ht="18.75">
      <c r="A321" s="16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1:14" ht="18.75">
      <c r="A322" s="16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1:14" ht="18.75">
      <c r="A323" s="16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1:14" ht="18.75">
      <c r="A324" s="16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1:14" ht="18.75">
      <c r="A325" s="16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1:14" ht="18.75">
      <c r="A326" s="16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1:14" ht="18.75">
      <c r="A327" s="16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1:14" ht="18.75">
      <c r="A328" s="16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1:14" ht="18.75">
      <c r="A329" s="16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1:14" ht="18.75">
      <c r="A330" s="16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1:14" ht="18.75">
      <c r="A331" s="16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1:14" ht="18.75">
      <c r="A332" s="16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1:14" ht="18.75">
      <c r="A333" s="16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</sheetData>
  <sheetProtection/>
  <mergeCells count="25">
    <mergeCell ref="A1:N1"/>
    <mergeCell ref="A3:N3"/>
    <mergeCell ref="A4:N4"/>
    <mergeCell ref="A5:N5"/>
    <mergeCell ref="A6:N6"/>
    <mergeCell ref="A7:N7"/>
    <mergeCell ref="I10:I12"/>
    <mergeCell ref="J10:J12"/>
    <mergeCell ref="K10:K12"/>
    <mergeCell ref="A8:A12"/>
    <mergeCell ref="B8:B12"/>
    <mergeCell ref="C8:C12"/>
    <mergeCell ref="D8:D12"/>
    <mergeCell ref="E8:E12"/>
    <mergeCell ref="F8:H8"/>
    <mergeCell ref="L10:L12"/>
    <mergeCell ref="B23:J23"/>
    <mergeCell ref="I8:J9"/>
    <mergeCell ref="K8:L9"/>
    <mergeCell ref="M8:M12"/>
    <mergeCell ref="N8:N12"/>
    <mergeCell ref="F9:F12"/>
    <mergeCell ref="G9:H9"/>
    <mergeCell ref="G10:G12"/>
    <mergeCell ref="H10:H12"/>
  </mergeCells>
  <printOptions horizontalCentered="1"/>
  <pageMargins left="0.5" right="0.5" top="0.5" bottom="0.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4"/>
  <sheetViews>
    <sheetView tabSelected="1" zoomScale="75" zoomScaleNormal="75" zoomScalePageLayoutView="0" workbookViewId="0" topLeftCell="A3">
      <selection activeCell="J17" sqref="J17"/>
    </sheetView>
  </sheetViews>
  <sheetFormatPr defaultColWidth="9.140625" defaultRowHeight="15"/>
  <cols>
    <col min="1" max="1" width="9.7109375" style="13" customWidth="1"/>
    <col min="2" max="2" width="28.7109375" style="14" customWidth="1"/>
    <col min="3" max="3" width="15.28125" style="15" customWidth="1"/>
    <col min="4" max="4" width="17.00390625" style="15" customWidth="1"/>
    <col min="5" max="5" width="15.421875" style="15" customWidth="1"/>
    <col min="6" max="6" width="23.00390625" style="15" bestFit="1" customWidth="1"/>
    <col min="7" max="7" width="14.8515625" style="10" customWidth="1"/>
    <col min="8" max="8" width="14.00390625" style="10" customWidth="1"/>
    <col min="9" max="9" width="16.00390625" style="10" customWidth="1"/>
    <col min="10" max="10" width="14.00390625" style="10" customWidth="1"/>
    <col min="11" max="11" width="14.7109375" style="10" customWidth="1"/>
    <col min="12" max="12" width="15.57421875" style="10" customWidth="1"/>
    <col min="13" max="13" width="14.8515625" style="10" customWidth="1"/>
    <col min="14" max="14" width="13.8515625" style="10" customWidth="1"/>
    <col min="15" max="15" width="9.140625" style="11" customWidth="1"/>
    <col min="16" max="16" width="12.28125" style="11" bestFit="1" customWidth="1"/>
    <col min="17" max="16384" width="9.140625" style="11" customWidth="1"/>
  </cols>
  <sheetData>
    <row r="1" spans="1:14" s="5" customFormat="1" ht="32.25" customHeight="1" hidden="1">
      <c r="A1" s="133" t="s">
        <v>15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s="5" customFormat="1" ht="32.25" customHeight="1" hidden="1">
      <c r="A2" s="6"/>
      <c r="B2" s="7"/>
      <c r="C2" s="7"/>
      <c r="D2" s="7"/>
      <c r="E2" s="7"/>
      <c r="F2" s="7"/>
      <c r="G2" s="7"/>
      <c r="H2" s="8"/>
      <c r="I2" s="7"/>
      <c r="J2" s="9"/>
      <c r="K2" s="9"/>
      <c r="L2" s="9"/>
      <c r="M2" s="9"/>
      <c r="N2" s="10" t="s">
        <v>6</v>
      </c>
    </row>
    <row r="3" spans="1:14" s="5" customFormat="1" ht="20.25" customHeight="1">
      <c r="A3" s="134" t="s">
        <v>173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8" ht="42.75" customHeight="1">
      <c r="A4" s="158" t="s">
        <v>87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92"/>
      <c r="P4" s="92"/>
      <c r="Q4" s="92"/>
      <c r="R4" s="92"/>
    </row>
    <row r="5" spans="1:14" ht="24.75" customHeight="1">
      <c r="A5" s="136" t="s">
        <v>136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ht="36.75" customHeight="1">
      <c r="A6" s="137" t="s">
        <v>203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23.25" customHeight="1">
      <c r="A7" s="138" t="s">
        <v>128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s="12" customFormat="1" ht="33" customHeight="1">
      <c r="A8" s="144" t="s">
        <v>131</v>
      </c>
      <c r="B8" s="142" t="s">
        <v>2</v>
      </c>
      <c r="C8" s="142" t="s">
        <v>130</v>
      </c>
      <c r="D8" s="142" t="s">
        <v>7</v>
      </c>
      <c r="E8" s="142" t="s">
        <v>22</v>
      </c>
      <c r="F8" s="142" t="s">
        <v>8</v>
      </c>
      <c r="G8" s="142"/>
      <c r="H8" s="142"/>
      <c r="I8" s="146" t="s">
        <v>37</v>
      </c>
      <c r="J8" s="147"/>
      <c r="K8" s="146" t="s">
        <v>14</v>
      </c>
      <c r="L8" s="150"/>
      <c r="M8" s="153" t="s">
        <v>38</v>
      </c>
      <c r="N8" s="142" t="s">
        <v>9</v>
      </c>
    </row>
    <row r="9" spans="1:14" s="12" customFormat="1" ht="34.5" customHeight="1">
      <c r="A9" s="144"/>
      <c r="B9" s="142"/>
      <c r="C9" s="142"/>
      <c r="D9" s="142"/>
      <c r="E9" s="142"/>
      <c r="F9" s="142" t="s">
        <v>4</v>
      </c>
      <c r="G9" s="142" t="s">
        <v>10</v>
      </c>
      <c r="H9" s="142"/>
      <c r="I9" s="148"/>
      <c r="J9" s="149"/>
      <c r="K9" s="151"/>
      <c r="L9" s="152"/>
      <c r="M9" s="154"/>
      <c r="N9" s="142"/>
    </row>
    <row r="10" spans="1:14" s="12" customFormat="1" ht="33.75" customHeight="1">
      <c r="A10" s="144"/>
      <c r="B10" s="142"/>
      <c r="C10" s="142"/>
      <c r="D10" s="142"/>
      <c r="E10" s="142"/>
      <c r="F10" s="142"/>
      <c r="G10" s="142" t="s">
        <v>0</v>
      </c>
      <c r="H10" s="139" t="s">
        <v>141</v>
      </c>
      <c r="I10" s="142" t="s">
        <v>0</v>
      </c>
      <c r="J10" s="139" t="s">
        <v>140</v>
      </c>
      <c r="K10" s="142" t="s">
        <v>0</v>
      </c>
      <c r="L10" s="139" t="s">
        <v>86</v>
      </c>
      <c r="M10" s="154"/>
      <c r="N10" s="142"/>
    </row>
    <row r="11" spans="1:14" s="12" customFormat="1" ht="30.75" customHeight="1">
      <c r="A11" s="144"/>
      <c r="B11" s="142"/>
      <c r="C11" s="142"/>
      <c r="D11" s="142"/>
      <c r="E11" s="142"/>
      <c r="F11" s="142"/>
      <c r="G11" s="142"/>
      <c r="H11" s="140"/>
      <c r="I11" s="142"/>
      <c r="J11" s="140"/>
      <c r="K11" s="142"/>
      <c r="L11" s="140"/>
      <c r="M11" s="154"/>
      <c r="N11" s="142"/>
    </row>
    <row r="12" spans="1:14" s="12" customFormat="1" ht="11.25" customHeight="1">
      <c r="A12" s="144"/>
      <c r="B12" s="142"/>
      <c r="C12" s="142"/>
      <c r="D12" s="142"/>
      <c r="E12" s="142"/>
      <c r="F12" s="142"/>
      <c r="G12" s="143"/>
      <c r="H12" s="141"/>
      <c r="I12" s="143"/>
      <c r="J12" s="141"/>
      <c r="K12" s="143"/>
      <c r="L12" s="141"/>
      <c r="M12" s="155"/>
      <c r="N12" s="142"/>
    </row>
    <row r="13" spans="1:14" s="4" customFormat="1" ht="30.75" customHeight="1">
      <c r="A13" s="21">
        <v>1</v>
      </c>
      <c r="B13" s="22">
        <v>2</v>
      </c>
      <c r="C13" s="21">
        <v>3</v>
      </c>
      <c r="D13" s="22">
        <v>4</v>
      </c>
      <c r="E13" s="21">
        <v>5</v>
      </c>
      <c r="F13" s="22">
        <v>6</v>
      </c>
      <c r="G13" s="21">
        <v>7</v>
      </c>
      <c r="H13" s="22">
        <v>8</v>
      </c>
      <c r="I13" s="21">
        <v>17</v>
      </c>
      <c r="J13" s="22">
        <v>18</v>
      </c>
      <c r="K13" s="22">
        <v>19</v>
      </c>
      <c r="L13" s="21">
        <v>20</v>
      </c>
      <c r="M13" s="21"/>
      <c r="N13" s="22">
        <v>27</v>
      </c>
    </row>
    <row r="14" spans="1:14" s="4" customFormat="1" ht="32.25" customHeight="1">
      <c r="A14" s="67"/>
      <c r="B14" s="68" t="s">
        <v>1</v>
      </c>
      <c r="C14" s="50"/>
      <c r="D14" s="50"/>
      <c r="E14" s="50"/>
      <c r="F14" s="50"/>
      <c r="G14" s="58">
        <f>G15+G18+G30</f>
        <v>30267.963</v>
      </c>
      <c r="H14" s="58">
        <f aca="true" t="shared" si="0" ref="H14:M14">H15+H18+H30</f>
        <v>23557.559</v>
      </c>
      <c r="I14" s="58">
        <f t="shared" si="0"/>
        <v>8209.171</v>
      </c>
      <c r="J14" s="58">
        <f t="shared" si="0"/>
        <v>16226.129</v>
      </c>
      <c r="K14" s="58">
        <f t="shared" si="0"/>
        <v>64667.347</v>
      </c>
      <c r="L14" s="58">
        <f t="shared" si="0"/>
        <v>54829.727</v>
      </c>
      <c r="M14" s="58">
        <f>M15+M18+M30</f>
        <v>22143.661999999997</v>
      </c>
      <c r="N14" s="51"/>
    </row>
    <row r="15" spans="1:14" s="4" customFormat="1" ht="32.25" customHeight="1">
      <c r="A15" s="161" t="s">
        <v>12</v>
      </c>
      <c r="B15" s="159" t="s">
        <v>204</v>
      </c>
      <c r="C15" s="50"/>
      <c r="D15" s="50"/>
      <c r="E15" s="50"/>
      <c r="F15" s="50"/>
      <c r="G15" s="58">
        <f>SUM(G16:G17)</f>
        <v>0</v>
      </c>
      <c r="H15" s="58">
        <f>SUM(H16:H17)</f>
        <v>0</v>
      </c>
      <c r="I15" s="58">
        <f>SUM(I16:I17)</f>
        <v>8209.171</v>
      </c>
      <c r="J15" s="58">
        <f>SUM(J16:J17)</f>
        <v>8209.171</v>
      </c>
      <c r="K15" s="58">
        <f>SUM(K16:K17)</f>
        <v>34399.384</v>
      </c>
      <c r="L15" s="58">
        <f>SUM(L16:L17)</f>
        <v>31272.167999999998</v>
      </c>
      <c r="M15" s="58">
        <f>SUM(M16:M17)</f>
        <v>11321.675</v>
      </c>
      <c r="N15" s="51"/>
    </row>
    <row r="16" spans="1:14" s="4" customFormat="1" ht="32.25" customHeight="1">
      <c r="A16" s="67" t="s">
        <v>3</v>
      </c>
      <c r="B16" s="162" t="s">
        <v>205</v>
      </c>
      <c r="C16" s="50"/>
      <c r="D16" s="50"/>
      <c r="E16" s="50"/>
      <c r="F16" s="50"/>
      <c r="G16" s="163"/>
      <c r="H16" s="163"/>
      <c r="I16" s="163">
        <v>2253.498</v>
      </c>
      <c r="J16" s="163">
        <v>2253.498</v>
      </c>
      <c r="K16" s="163">
        <v>2523.507</v>
      </c>
      <c r="L16" s="163">
        <v>2294.098</v>
      </c>
      <c r="M16" s="163">
        <v>40.006</v>
      </c>
      <c r="N16" s="164"/>
    </row>
    <row r="17" spans="1:14" s="4" customFormat="1" ht="32.25" customHeight="1">
      <c r="A17" s="67" t="s">
        <v>88</v>
      </c>
      <c r="B17" s="162" t="s">
        <v>206</v>
      </c>
      <c r="C17" s="50"/>
      <c r="D17" s="50"/>
      <c r="E17" s="50"/>
      <c r="F17" s="50"/>
      <c r="G17" s="163"/>
      <c r="H17" s="163"/>
      <c r="I17" s="163">
        <f>J17</f>
        <v>5955.673</v>
      </c>
      <c r="J17" s="163">
        <v>5955.673</v>
      </c>
      <c r="K17" s="163">
        <v>31875.877</v>
      </c>
      <c r="L17" s="163">
        <v>28978.07</v>
      </c>
      <c r="M17" s="163">
        <v>11281.669</v>
      </c>
      <c r="N17" s="164"/>
    </row>
    <row r="18" spans="1:14" s="4" customFormat="1" ht="27.75" customHeight="1">
      <c r="A18" s="49" t="s">
        <v>13</v>
      </c>
      <c r="B18" s="160" t="s">
        <v>93</v>
      </c>
      <c r="C18" s="50"/>
      <c r="D18" s="50"/>
      <c r="E18" s="50"/>
      <c r="F18" s="50"/>
      <c r="G18" s="58">
        <f aca="true" t="shared" si="1" ref="G18:L18">SUM(G19:G29)</f>
        <v>30003.022</v>
      </c>
      <c r="H18" s="132">
        <f t="shared" si="1"/>
        <v>23328</v>
      </c>
      <c r="I18" s="51">
        <f t="shared" si="1"/>
        <v>0</v>
      </c>
      <c r="J18" s="58">
        <f t="shared" si="1"/>
        <v>8016.9580000000005</v>
      </c>
      <c r="K18" s="58">
        <f t="shared" si="1"/>
        <v>30003.022</v>
      </c>
      <c r="L18" s="51">
        <f t="shared" si="1"/>
        <v>23328</v>
      </c>
      <c r="M18" s="58">
        <f>SUM(M19:M29)</f>
        <v>10604.46</v>
      </c>
      <c r="N18" s="51"/>
    </row>
    <row r="19" spans="1:14" s="4" customFormat="1" ht="42" customHeight="1">
      <c r="A19" s="61" t="s">
        <v>3</v>
      </c>
      <c r="B19" s="52" t="s">
        <v>61</v>
      </c>
      <c r="C19" s="53" t="s">
        <v>200</v>
      </c>
      <c r="D19" s="53" t="s">
        <v>62</v>
      </c>
      <c r="E19" s="53" t="s">
        <v>45</v>
      </c>
      <c r="F19" s="53" t="s">
        <v>180</v>
      </c>
      <c r="G19" s="130">
        <v>2290</v>
      </c>
      <c r="H19" s="130">
        <v>2030</v>
      </c>
      <c r="I19" s="54"/>
      <c r="J19" s="130">
        <v>1170</v>
      </c>
      <c r="K19" s="130">
        <v>2290</v>
      </c>
      <c r="L19" s="130">
        <v>2030</v>
      </c>
      <c r="M19" s="130">
        <v>560</v>
      </c>
      <c r="N19" s="51"/>
    </row>
    <row r="20" spans="1:14" s="4" customFormat="1" ht="42" customHeight="1">
      <c r="A20" s="61" t="s">
        <v>88</v>
      </c>
      <c r="B20" s="52" t="s">
        <v>179</v>
      </c>
      <c r="C20" s="53" t="s">
        <v>63</v>
      </c>
      <c r="D20" s="53" t="s">
        <v>64</v>
      </c>
      <c r="E20" s="53" t="s">
        <v>45</v>
      </c>
      <c r="F20" s="53" t="s">
        <v>181</v>
      </c>
      <c r="G20" s="54">
        <v>1435.874</v>
      </c>
      <c r="H20" s="130">
        <v>1224</v>
      </c>
      <c r="I20" s="54"/>
      <c r="J20" s="131">
        <v>873</v>
      </c>
      <c r="K20" s="54">
        <v>1435.874</v>
      </c>
      <c r="L20" s="130">
        <v>1224</v>
      </c>
      <c r="M20" s="130">
        <v>351</v>
      </c>
      <c r="N20" s="51"/>
    </row>
    <row r="21" spans="1:14" s="4" customFormat="1" ht="42" customHeight="1">
      <c r="A21" s="61" t="s">
        <v>89</v>
      </c>
      <c r="B21" s="52" t="s">
        <v>65</v>
      </c>
      <c r="C21" s="53" t="s">
        <v>63</v>
      </c>
      <c r="D21" s="53" t="s">
        <v>66</v>
      </c>
      <c r="E21" s="53" t="s">
        <v>45</v>
      </c>
      <c r="F21" s="53" t="s">
        <v>182</v>
      </c>
      <c r="G21" s="54">
        <v>5531.27</v>
      </c>
      <c r="H21" s="130">
        <v>4175</v>
      </c>
      <c r="I21" s="54"/>
      <c r="J21" s="131">
        <v>600</v>
      </c>
      <c r="K21" s="54">
        <v>5531.27</v>
      </c>
      <c r="L21" s="130">
        <v>4175</v>
      </c>
      <c r="M21" s="130">
        <v>1975</v>
      </c>
      <c r="N21" s="51"/>
    </row>
    <row r="22" spans="1:14" s="4" customFormat="1" ht="48" customHeight="1">
      <c r="A22" s="55">
        <v>4</v>
      </c>
      <c r="B22" s="52" t="s">
        <v>178</v>
      </c>
      <c r="C22" s="53" t="s">
        <v>35</v>
      </c>
      <c r="D22" s="53" t="s">
        <v>67</v>
      </c>
      <c r="E22" s="53" t="s">
        <v>45</v>
      </c>
      <c r="F22" s="53" t="s">
        <v>183</v>
      </c>
      <c r="G22" s="130">
        <v>2073</v>
      </c>
      <c r="H22" s="130">
        <v>1650</v>
      </c>
      <c r="I22" s="54"/>
      <c r="J22" s="131">
        <v>600</v>
      </c>
      <c r="K22" s="130">
        <v>2073</v>
      </c>
      <c r="L22" s="130">
        <v>1650</v>
      </c>
      <c r="M22" s="130">
        <v>950</v>
      </c>
      <c r="N22" s="51"/>
    </row>
    <row r="23" spans="1:16" s="4" customFormat="1" ht="48" customHeight="1">
      <c r="A23" s="55">
        <v>5</v>
      </c>
      <c r="B23" s="52" t="s">
        <v>68</v>
      </c>
      <c r="C23" s="53" t="s">
        <v>69</v>
      </c>
      <c r="D23" s="53" t="s">
        <v>70</v>
      </c>
      <c r="E23" s="53" t="s">
        <v>45</v>
      </c>
      <c r="F23" s="53" t="s">
        <v>184</v>
      </c>
      <c r="G23" s="130">
        <v>4971</v>
      </c>
      <c r="H23" s="130">
        <v>3920</v>
      </c>
      <c r="I23" s="54"/>
      <c r="J23" s="93">
        <v>687.958</v>
      </c>
      <c r="K23" s="130">
        <v>4971</v>
      </c>
      <c r="L23" s="130">
        <v>3920</v>
      </c>
      <c r="M23" s="54">
        <v>1725.46</v>
      </c>
      <c r="N23" s="51"/>
      <c r="P23" s="60"/>
    </row>
    <row r="24" spans="1:14" s="4" customFormat="1" ht="48" customHeight="1">
      <c r="A24" s="55">
        <v>6</v>
      </c>
      <c r="B24" s="52" t="s">
        <v>71</v>
      </c>
      <c r="C24" s="53" t="s">
        <v>192</v>
      </c>
      <c r="D24" s="53" t="s">
        <v>72</v>
      </c>
      <c r="E24" s="53" t="s">
        <v>45</v>
      </c>
      <c r="F24" s="53" t="s">
        <v>185</v>
      </c>
      <c r="G24" s="130">
        <v>6065</v>
      </c>
      <c r="H24" s="130">
        <v>4032</v>
      </c>
      <c r="I24" s="54"/>
      <c r="J24" s="130">
        <v>900</v>
      </c>
      <c r="K24" s="130">
        <v>6065</v>
      </c>
      <c r="L24" s="130">
        <v>4032</v>
      </c>
      <c r="M24" s="130">
        <v>1732</v>
      </c>
      <c r="N24" s="51"/>
    </row>
    <row r="25" spans="1:16" s="4" customFormat="1" ht="48" customHeight="1">
      <c r="A25" s="55">
        <v>7</v>
      </c>
      <c r="B25" s="52" t="s">
        <v>73</v>
      </c>
      <c r="C25" s="53" t="s">
        <v>193</v>
      </c>
      <c r="D25" s="53" t="s">
        <v>74</v>
      </c>
      <c r="E25" s="53" t="s">
        <v>45</v>
      </c>
      <c r="F25" s="53" t="s">
        <v>186</v>
      </c>
      <c r="G25" s="54">
        <v>3682.414</v>
      </c>
      <c r="H25" s="130">
        <v>2970</v>
      </c>
      <c r="I25" s="54"/>
      <c r="J25" s="130">
        <v>900</v>
      </c>
      <c r="K25" s="54">
        <v>3682.414</v>
      </c>
      <c r="L25" s="130">
        <v>2970</v>
      </c>
      <c r="M25" s="130">
        <v>2270</v>
      </c>
      <c r="N25" s="51"/>
      <c r="P25" s="59"/>
    </row>
    <row r="26" spans="1:16" s="18" customFormat="1" ht="48" customHeight="1">
      <c r="A26" s="55">
        <v>8</v>
      </c>
      <c r="B26" s="52" t="s">
        <v>75</v>
      </c>
      <c r="C26" s="53" t="s">
        <v>76</v>
      </c>
      <c r="D26" s="53" t="s">
        <v>77</v>
      </c>
      <c r="E26" s="53" t="s">
        <v>45</v>
      </c>
      <c r="F26" s="53" t="s">
        <v>187</v>
      </c>
      <c r="G26" s="54">
        <v>1590.464</v>
      </c>
      <c r="H26" s="130">
        <v>1250</v>
      </c>
      <c r="I26" s="54"/>
      <c r="J26" s="130">
        <v>900</v>
      </c>
      <c r="K26" s="54">
        <v>1590.464</v>
      </c>
      <c r="L26" s="130">
        <v>1250</v>
      </c>
      <c r="M26" s="130">
        <v>350</v>
      </c>
      <c r="N26" s="51"/>
      <c r="P26" s="4"/>
    </row>
    <row r="27" spans="1:16" ht="48" customHeight="1">
      <c r="A27" s="62" t="s">
        <v>90</v>
      </c>
      <c r="B27" s="52" t="s">
        <v>78</v>
      </c>
      <c r="C27" s="53" t="s">
        <v>79</v>
      </c>
      <c r="D27" s="53" t="s">
        <v>80</v>
      </c>
      <c r="E27" s="53" t="s">
        <v>45</v>
      </c>
      <c r="F27" s="53" t="s">
        <v>188</v>
      </c>
      <c r="G27" s="130">
        <v>763</v>
      </c>
      <c r="H27" s="130">
        <v>665</v>
      </c>
      <c r="I27" s="54"/>
      <c r="J27" s="130">
        <v>470</v>
      </c>
      <c r="K27" s="130">
        <v>763</v>
      </c>
      <c r="L27" s="130">
        <v>665</v>
      </c>
      <c r="M27" s="130">
        <v>195</v>
      </c>
      <c r="N27" s="51"/>
      <c r="P27" s="4"/>
    </row>
    <row r="28" spans="1:16" ht="48" customHeight="1">
      <c r="A28" s="57" t="s">
        <v>91</v>
      </c>
      <c r="B28" s="52" t="s">
        <v>81</v>
      </c>
      <c r="C28" s="53" t="s">
        <v>79</v>
      </c>
      <c r="D28" s="53" t="s">
        <v>82</v>
      </c>
      <c r="E28" s="53" t="s">
        <v>45</v>
      </c>
      <c r="F28" s="53" t="s">
        <v>189</v>
      </c>
      <c r="G28" s="130">
        <v>810</v>
      </c>
      <c r="H28" s="130">
        <v>700</v>
      </c>
      <c r="I28" s="54"/>
      <c r="J28" s="130">
        <v>466</v>
      </c>
      <c r="K28" s="130">
        <v>810</v>
      </c>
      <c r="L28" s="130">
        <v>700</v>
      </c>
      <c r="M28" s="130">
        <v>234</v>
      </c>
      <c r="N28" s="51"/>
      <c r="P28" s="4"/>
    </row>
    <row r="29" spans="1:16" ht="45" customHeight="1">
      <c r="A29" s="62" t="s">
        <v>92</v>
      </c>
      <c r="B29" s="52" t="s">
        <v>83</v>
      </c>
      <c r="C29" s="53" t="s">
        <v>84</v>
      </c>
      <c r="D29" s="53" t="s">
        <v>85</v>
      </c>
      <c r="E29" s="53" t="s">
        <v>45</v>
      </c>
      <c r="F29" s="53" t="s">
        <v>190</v>
      </c>
      <c r="G29" s="130">
        <v>791</v>
      </c>
      <c r="H29" s="130">
        <v>712</v>
      </c>
      <c r="I29" s="54"/>
      <c r="J29" s="130">
        <v>450</v>
      </c>
      <c r="K29" s="130">
        <v>791</v>
      </c>
      <c r="L29" s="130">
        <v>712</v>
      </c>
      <c r="M29" s="130">
        <v>262</v>
      </c>
      <c r="N29" s="64"/>
      <c r="P29" s="4"/>
    </row>
    <row r="30" spans="1:14" ht="75.75" customHeight="1">
      <c r="A30" s="56" t="s">
        <v>117</v>
      </c>
      <c r="B30" s="66" t="s">
        <v>94</v>
      </c>
      <c r="C30" s="63"/>
      <c r="D30" s="63"/>
      <c r="E30" s="63"/>
      <c r="F30" s="63"/>
      <c r="G30" s="94">
        <f>G31</f>
        <v>264.941</v>
      </c>
      <c r="H30" s="94">
        <f aca="true" t="shared" si="2" ref="H30:M30">H31</f>
        <v>229.559</v>
      </c>
      <c r="I30" s="94">
        <f t="shared" si="2"/>
        <v>0</v>
      </c>
      <c r="J30" s="94">
        <f t="shared" si="2"/>
        <v>0</v>
      </c>
      <c r="K30" s="94">
        <f t="shared" si="2"/>
        <v>264.941</v>
      </c>
      <c r="L30" s="94">
        <f t="shared" si="2"/>
        <v>229.559</v>
      </c>
      <c r="M30" s="94">
        <f t="shared" si="2"/>
        <v>217.527</v>
      </c>
      <c r="N30" s="64"/>
    </row>
    <row r="31" spans="1:14" ht="51" customHeight="1">
      <c r="A31" s="100" t="s">
        <v>89</v>
      </c>
      <c r="B31" s="107" t="s">
        <v>139</v>
      </c>
      <c r="C31" s="34" t="s">
        <v>107</v>
      </c>
      <c r="D31" s="34"/>
      <c r="E31" s="34" t="s">
        <v>104</v>
      </c>
      <c r="F31" s="34" t="s">
        <v>191</v>
      </c>
      <c r="G31" s="65">
        <v>264.941</v>
      </c>
      <c r="H31" s="65">
        <v>229.559</v>
      </c>
      <c r="I31" s="36"/>
      <c r="J31" s="36"/>
      <c r="K31" s="65">
        <v>264.941</v>
      </c>
      <c r="L31" s="65">
        <v>229.559</v>
      </c>
      <c r="M31" s="65">
        <v>217.527</v>
      </c>
      <c r="N31" s="36"/>
    </row>
    <row r="32" ht="15" customHeight="1"/>
    <row r="33" ht="25.5" customHeight="1">
      <c r="B33" s="11"/>
    </row>
    <row r="34" spans="2:13" ht="31.5" customHeight="1">
      <c r="B34" s="145"/>
      <c r="C34" s="145"/>
      <c r="D34" s="145"/>
      <c r="E34" s="145"/>
      <c r="F34" s="145"/>
      <c r="G34" s="145"/>
      <c r="H34" s="145"/>
      <c r="I34" s="145"/>
      <c r="J34" s="145"/>
      <c r="K34" s="20"/>
      <c r="L34" s="20"/>
      <c r="M34" s="20"/>
    </row>
    <row r="35" ht="19.5" customHeight="1"/>
    <row r="36" spans="1:14" ht="18.75">
      <c r="A36" s="1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8.75">
      <c r="A37" s="16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8.75">
      <c r="A38" s="1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8.75">
      <c r="A39" s="16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8.75">
      <c r="A40" s="16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8.75">
      <c r="A41" s="16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8.75">
      <c r="A42" s="16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8.75">
      <c r="A43" s="16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8.75">
      <c r="A44" s="1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8.75">
      <c r="A45" s="1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8.75">
      <c r="A46" s="16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8.75">
      <c r="A47" s="16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8.75">
      <c r="A48" s="16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8.75">
      <c r="A49" s="16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8.75">
      <c r="A50" s="16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8.75">
      <c r="A51" s="16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8.75">
      <c r="A52" s="16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8.75">
      <c r="A53" s="16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8.75">
      <c r="A54" s="16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8.75">
      <c r="A55" s="1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8.75">
      <c r="A56" s="16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8.75">
      <c r="A57" s="16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8.75">
      <c r="A58" s="16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8.75">
      <c r="A59" s="16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8.75">
      <c r="A60" s="16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8.75">
      <c r="A61" s="16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8.75">
      <c r="A62" s="16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8.75">
      <c r="A63" s="16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8.75">
      <c r="A64" s="16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8.75">
      <c r="A65" s="16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8.75">
      <c r="A66" s="16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8.75">
      <c r="A67" s="16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8.75">
      <c r="A68" s="16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8.75">
      <c r="A69" s="16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8.75">
      <c r="A70" s="16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8.75">
      <c r="A71" s="16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8.75">
      <c r="A72" s="16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8.75">
      <c r="A73" s="16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8.75">
      <c r="A74" s="16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8.75">
      <c r="A75" s="16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8.75">
      <c r="A76" s="1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8.75">
      <c r="A77" s="1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8.75">
      <c r="A78" s="16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8.75">
      <c r="A79" s="16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8.75">
      <c r="A80" s="16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8.75">
      <c r="A81" s="16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8.75">
      <c r="A82" s="16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8.75">
      <c r="A83" s="16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8.75">
      <c r="A84" s="16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8.75">
      <c r="A85" s="16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8.75">
      <c r="A86" s="1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8.75">
      <c r="A87" s="16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8.75">
      <c r="A88" s="16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8.75">
      <c r="A89" s="16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8.75">
      <c r="A90" s="16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8.75">
      <c r="A91" s="16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8.75">
      <c r="A92" s="16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8.75">
      <c r="A93" s="16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8.75">
      <c r="A94" s="16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8.75">
      <c r="A95" s="16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8.75">
      <c r="A96" s="16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8.75">
      <c r="A97" s="16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8.75">
      <c r="A98" s="16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8.75">
      <c r="A99" s="16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8.75">
      <c r="A100" s="16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8.75">
      <c r="A101" s="16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8.75">
      <c r="A102" s="16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8.75">
      <c r="A103" s="16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8.75">
      <c r="A104" s="16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8.75">
      <c r="A105" s="16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8.75">
      <c r="A106" s="16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8.75">
      <c r="A107" s="16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8.75">
      <c r="A108" s="16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8.75">
      <c r="A109" s="16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8.75">
      <c r="A110" s="16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8.75">
      <c r="A111" s="16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8.75">
      <c r="A112" s="16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18.75">
      <c r="A113" s="16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ht="18.75">
      <c r="A114" s="16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ht="18.75">
      <c r="A115" s="16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18.75">
      <c r="A116" s="16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ht="18.75">
      <c r="A117" s="16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18.75">
      <c r="A118" s="16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ht="18.75">
      <c r="A119" s="16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ht="18.75">
      <c r="A120" s="16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18.75">
      <c r="A121" s="16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ht="18.75">
      <c r="A122" s="16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ht="18.75">
      <c r="A123" s="16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ht="18.75">
      <c r="A124" s="16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ht="18.75">
      <c r="A125" s="16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ht="18.75">
      <c r="A126" s="16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18.75">
      <c r="A127" s="16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18.75">
      <c r="A128" s="16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ht="18.75">
      <c r="A129" s="16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ht="18.75">
      <c r="A130" s="16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ht="18.75">
      <c r="A131" s="16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ht="18.75">
      <c r="A132" s="16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ht="18.75">
      <c r="A133" s="16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ht="18.75">
      <c r="A134" s="16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ht="18.75">
      <c r="A135" s="16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18.75">
      <c r="A136" s="16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18.75">
      <c r="A137" s="16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ht="18.75">
      <c r="A138" s="16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ht="18.75">
      <c r="A139" s="16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ht="18.75">
      <c r="A140" s="16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18.75">
      <c r="A141" s="16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ht="18.75">
      <c r="A142" s="16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ht="18.75">
      <c r="A143" s="16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ht="18.75">
      <c r="A144" s="16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ht="18.75">
      <c r="A145" s="16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18.75">
      <c r="A146" s="16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ht="18.75">
      <c r="A147" s="16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ht="18.75">
      <c r="A148" s="16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ht="18.75">
      <c r="A149" s="16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ht="18.75">
      <c r="A150" s="16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ht="18.75">
      <c r="A151" s="16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ht="18.75">
      <c r="A152" s="16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ht="18.75">
      <c r="A153" s="16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ht="18.75">
      <c r="A154" s="16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 ht="18.75">
      <c r="A155" s="16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ht="18.75">
      <c r="A156" s="16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ht="18.75">
      <c r="A157" s="16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 ht="18.75">
      <c r="A158" s="16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ht="18.75">
      <c r="A159" s="16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ht="18.75">
      <c r="A160" s="16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ht="18.75">
      <c r="A161" s="16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ht="18.75">
      <c r="A162" s="16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ht="18.75">
      <c r="A163" s="16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ht="18.75">
      <c r="A164" s="16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ht="18.75">
      <c r="A165" s="16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ht="18.75">
      <c r="A166" s="16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 ht="18.75">
      <c r="A167" s="16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ht="18.75">
      <c r="A168" s="16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ht="18.75">
      <c r="A169" s="16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ht="18.75">
      <c r="A170" s="16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ht="18.75">
      <c r="A171" s="16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ht="18.75">
      <c r="A172" s="16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ht="18.75">
      <c r="A173" s="16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ht="18.75">
      <c r="A174" s="16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ht="18.75">
      <c r="A175" s="16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ht="18.75">
      <c r="A176" s="16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ht="18.75">
      <c r="A177" s="16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ht="18.75">
      <c r="A178" s="16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ht="18.75">
      <c r="A179" s="16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ht="18.75">
      <c r="A180" s="16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ht="18.75">
      <c r="A181" s="16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ht="18.75">
      <c r="A182" s="16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ht="18.75">
      <c r="A183" s="16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ht="18.75">
      <c r="A184" s="16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ht="18.75">
      <c r="A185" s="16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ht="18.75">
      <c r="A186" s="16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ht="18.75">
      <c r="A187" s="16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ht="18.75">
      <c r="A188" s="16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ht="18.75">
      <c r="A189" s="16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ht="18.75">
      <c r="A190" s="16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ht="18.75">
      <c r="A191" s="16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ht="18.75">
      <c r="A192" s="16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 ht="18.75">
      <c r="A193" s="16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1:14" ht="18.75">
      <c r="A194" s="16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4" ht="18.75">
      <c r="A195" s="16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ht="18.75">
      <c r="A196" s="16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4" ht="18.75">
      <c r="A197" s="16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1:14" ht="18.75">
      <c r="A198" s="16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 ht="18.75">
      <c r="A199" s="16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1:14" ht="18.75">
      <c r="A200" s="16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1:14" ht="18.75">
      <c r="A201" s="16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1:14" ht="18.75">
      <c r="A202" s="16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4" ht="18.75">
      <c r="A203" s="16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1:14" ht="18.75">
      <c r="A204" s="16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1:14" ht="18.75">
      <c r="A205" s="16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1:14" ht="18.75">
      <c r="A206" s="16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1:14" ht="18.75">
      <c r="A207" s="16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1:14" ht="18.75">
      <c r="A208" s="16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1:14" ht="18.75">
      <c r="A209" s="16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1:14" ht="18.75">
      <c r="A210" s="16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1:14" ht="18.75">
      <c r="A211" s="16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1:14" ht="18.75">
      <c r="A212" s="16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1:14" ht="18.75">
      <c r="A213" s="16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1:14" ht="18.75">
      <c r="A214" s="16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1:14" ht="18.75">
      <c r="A215" s="16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1:14" ht="18.75">
      <c r="A216" s="16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1:14" ht="18.75">
      <c r="A217" s="16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1:14" ht="18.75">
      <c r="A218" s="16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1:14" ht="18.75">
      <c r="A219" s="16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1:14" ht="18.75">
      <c r="A220" s="16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1:14" ht="18.75">
      <c r="A221" s="16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1:14" ht="18.75">
      <c r="A222" s="16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1:14" ht="18.75">
      <c r="A223" s="16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1:14" ht="18.75">
      <c r="A224" s="16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1:14" ht="18.75">
      <c r="A225" s="16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1:14" ht="18.75">
      <c r="A226" s="16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1:14" ht="18.75">
      <c r="A227" s="16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1:14" ht="18.75">
      <c r="A228" s="16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1:14" ht="18.75">
      <c r="A229" s="16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1:14" ht="18.75">
      <c r="A230" s="16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1:14" ht="18.75">
      <c r="A231" s="16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1:14" ht="18.75">
      <c r="A232" s="16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1:14" ht="18.75">
      <c r="A233" s="16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1:14" ht="18.75">
      <c r="A234" s="16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1:14" ht="18.75">
      <c r="A235" s="16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1:14" ht="18.75">
      <c r="A236" s="16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4" ht="18.75">
      <c r="A237" s="16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1:14" ht="18.75">
      <c r="A238" s="16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1:14" ht="18.75">
      <c r="A239" s="16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1:14" ht="18.75">
      <c r="A240" s="16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1:14" ht="18.75">
      <c r="A241" s="16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1:14" ht="18.75">
      <c r="A242" s="16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1:14" ht="18.75">
      <c r="A243" s="16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1:14" ht="18.75">
      <c r="A244" s="16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1:14" ht="18.75">
      <c r="A245" s="16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1:14" ht="18.75">
      <c r="A246" s="16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1:14" ht="18.75">
      <c r="A247" s="16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1:14" ht="18.75">
      <c r="A248" s="16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1:14" ht="18.75">
      <c r="A249" s="16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1:14" ht="18.75">
      <c r="A250" s="16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1:14" ht="18.75">
      <c r="A251" s="16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1:14" ht="18.75">
      <c r="A252" s="16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1:14" ht="18.75">
      <c r="A253" s="16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1:14" ht="18.75">
      <c r="A254" s="16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1:14" ht="18.75">
      <c r="A255" s="16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1:14" ht="18.75">
      <c r="A256" s="16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1:14" ht="18.75">
      <c r="A257" s="16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1:14" ht="18.75">
      <c r="A258" s="16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1:14" ht="18.75">
      <c r="A259" s="16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1:14" ht="18.75">
      <c r="A260" s="16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1:14" ht="18.75">
      <c r="A261" s="16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1:14" ht="18.75">
      <c r="A262" s="16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1:14" ht="18.75">
      <c r="A263" s="16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1:14" ht="18.75">
      <c r="A264" s="16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1:14" ht="18.75">
      <c r="A265" s="16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1:14" ht="18.75">
      <c r="A266" s="16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1:14" ht="18.75">
      <c r="A267" s="16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1:14" ht="18.75">
      <c r="A268" s="16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1:14" ht="18.75">
      <c r="A269" s="16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1:14" ht="18.75">
      <c r="A270" s="16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1:14" ht="18.75">
      <c r="A271" s="16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1:14" ht="18.75">
      <c r="A272" s="16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1:14" ht="18.75">
      <c r="A273" s="16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1:14" ht="18.75">
      <c r="A274" s="16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4" ht="18.75">
      <c r="A275" s="16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1:14" ht="18.75">
      <c r="A276" s="16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1:14" ht="18.75">
      <c r="A277" s="16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1:14" ht="18.75">
      <c r="A278" s="16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1:14" ht="18.75">
      <c r="A279" s="16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1:14" ht="18.75">
      <c r="A280" s="16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1:14" ht="18.75">
      <c r="A281" s="16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1:14" ht="18.75">
      <c r="A282" s="16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1:14" ht="18.75">
      <c r="A283" s="16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1:14" ht="18.75">
      <c r="A284" s="16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1:14" ht="18.75">
      <c r="A285" s="16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1:14" ht="18.75">
      <c r="A286" s="16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1:14" ht="18.75">
      <c r="A287" s="16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1:14" ht="18.75">
      <c r="A288" s="16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1:14" ht="18.75">
      <c r="A289" s="16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1:14" ht="18.75">
      <c r="A290" s="16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1:14" ht="18.75">
      <c r="A291" s="16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1:14" ht="18.75">
      <c r="A292" s="16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1:14" ht="18.75">
      <c r="A293" s="16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1:14" ht="18.75">
      <c r="A294" s="16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1:14" ht="18.75">
      <c r="A295" s="16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1:14" ht="18.75">
      <c r="A296" s="16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1:14" ht="18.75">
      <c r="A297" s="16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1:14" ht="18.75">
      <c r="A298" s="16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1:14" ht="18.75">
      <c r="A299" s="16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1:14" ht="18.75">
      <c r="A300" s="16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4" ht="18.75">
      <c r="A301" s="16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1:14" ht="18.75">
      <c r="A302" s="16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1:14" ht="18.75">
      <c r="A303" s="16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1:14" ht="18.75">
      <c r="A304" s="16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1:14" ht="18.75">
      <c r="A305" s="16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1:14" ht="18.75">
      <c r="A306" s="16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1:14" ht="18.75">
      <c r="A307" s="16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1:14" ht="18.75">
      <c r="A308" s="16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1:14" ht="18.75">
      <c r="A309" s="16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1:14" ht="18.75">
      <c r="A310" s="16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1:14" ht="18.75">
      <c r="A311" s="16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1:14" ht="18.75">
      <c r="A312" s="16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1:14" ht="18.75">
      <c r="A313" s="16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1:14" ht="18.75">
      <c r="A314" s="16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1:14" ht="18.75">
      <c r="A315" s="16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1:14" ht="18.75">
      <c r="A316" s="16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1:14" ht="18.75">
      <c r="A317" s="16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1:14" ht="18.75">
      <c r="A318" s="16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1:14" ht="18.75">
      <c r="A319" s="16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1:14" ht="18.75">
      <c r="A320" s="16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1:14" ht="18.75">
      <c r="A321" s="16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1:14" ht="18.75">
      <c r="A322" s="16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1:14" ht="18.75">
      <c r="A323" s="16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1:14" ht="18.75">
      <c r="A324" s="16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1:14" ht="18.75">
      <c r="A325" s="16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1:14" ht="18.75">
      <c r="A326" s="16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1:14" ht="18.75">
      <c r="A327" s="16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1:14" ht="18.75">
      <c r="A328" s="16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1:14" ht="18.75">
      <c r="A329" s="16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1:14" ht="18.75">
      <c r="A330" s="16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1:14" ht="18.75">
      <c r="A331" s="16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1:14" ht="18.75">
      <c r="A332" s="16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1:14" ht="18.75">
      <c r="A333" s="16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1:14" ht="18.75">
      <c r="A334" s="16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1:14" ht="18.75">
      <c r="A335" s="16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1:14" ht="18.75">
      <c r="A336" s="16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1:14" ht="18.75">
      <c r="A337" s="16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1:14" ht="18.75">
      <c r="A338" s="16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1:14" ht="18.75">
      <c r="A339" s="16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1:14" ht="18.75">
      <c r="A340" s="16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1:14" ht="18.75">
      <c r="A341" s="16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1:14" ht="18.75">
      <c r="A342" s="16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1:14" ht="18.75">
      <c r="A343" s="16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1:14" ht="18.75">
      <c r="A344" s="16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</sheetData>
  <sheetProtection/>
  <mergeCells count="25">
    <mergeCell ref="A1:N1"/>
    <mergeCell ref="A3:N3"/>
    <mergeCell ref="A5:N5"/>
    <mergeCell ref="A6:N6"/>
    <mergeCell ref="A7:N7"/>
    <mergeCell ref="A4:N4"/>
    <mergeCell ref="J10:J12"/>
    <mergeCell ref="K10:K12"/>
    <mergeCell ref="A8:A12"/>
    <mergeCell ref="B8:B12"/>
    <mergeCell ref="C8:C12"/>
    <mergeCell ref="D8:D12"/>
    <mergeCell ref="E8:E12"/>
    <mergeCell ref="F8:H8"/>
    <mergeCell ref="I10:I12"/>
    <mergeCell ref="L10:L12"/>
    <mergeCell ref="B34:J34"/>
    <mergeCell ref="I8:J9"/>
    <mergeCell ref="K8:L9"/>
    <mergeCell ref="M8:M12"/>
    <mergeCell ref="N8:N12"/>
    <mergeCell ref="F9:F12"/>
    <mergeCell ref="G9:H9"/>
    <mergeCell ref="G10:G12"/>
    <mergeCell ref="H10:H12"/>
  </mergeCells>
  <printOptions horizontalCentered="1"/>
  <pageMargins left="0.5" right="0.5" top="0.5" bottom="0.5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7"/>
  <sheetViews>
    <sheetView zoomScale="75" zoomScaleNormal="75" zoomScalePageLayoutView="0" workbookViewId="0" topLeftCell="A6">
      <selection activeCell="P15" sqref="P15"/>
    </sheetView>
  </sheetViews>
  <sheetFormatPr defaultColWidth="9.140625" defaultRowHeight="15"/>
  <cols>
    <col min="1" max="1" width="8.8515625" style="13" customWidth="1"/>
    <col min="2" max="2" width="33.00390625" style="14" customWidth="1"/>
    <col min="3" max="3" width="17.00390625" style="15" customWidth="1"/>
    <col min="4" max="4" width="17.28125" style="15" customWidth="1"/>
    <col min="5" max="5" width="18.8515625" style="15" customWidth="1"/>
    <col min="6" max="6" width="23.00390625" style="15" bestFit="1" customWidth="1"/>
    <col min="7" max="7" width="13.57421875" style="10" customWidth="1"/>
    <col min="8" max="8" width="15.00390625" style="10" customWidth="1"/>
    <col min="9" max="9" width="13.28125" style="10" customWidth="1"/>
    <col min="10" max="10" width="14.00390625" style="10" customWidth="1"/>
    <col min="11" max="11" width="13.28125" style="10" customWidth="1"/>
    <col min="12" max="12" width="14.28125" style="10" customWidth="1"/>
    <col min="13" max="13" width="12.57421875" style="10" customWidth="1"/>
    <col min="14" max="14" width="12.421875" style="10" customWidth="1"/>
    <col min="15" max="16384" width="9.140625" style="11" customWidth="1"/>
  </cols>
  <sheetData>
    <row r="1" spans="1:14" s="5" customFormat="1" ht="32.25" customHeight="1" hidden="1">
      <c r="A1" s="133" t="s">
        <v>15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s="5" customFormat="1" ht="32.25" customHeight="1" hidden="1">
      <c r="A2" s="6"/>
      <c r="B2" s="7"/>
      <c r="C2" s="7"/>
      <c r="D2" s="7"/>
      <c r="E2" s="7"/>
      <c r="F2" s="7"/>
      <c r="G2" s="7"/>
      <c r="H2" s="8"/>
      <c r="I2" s="7"/>
      <c r="J2" s="9"/>
      <c r="K2" s="9"/>
      <c r="L2" s="9"/>
      <c r="M2" s="9"/>
      <c r="N2" s="10" t="s">
        <v>6</v>
      </c>
    </row>
    <row r="3" spans="1:14" s="5" customFormat="1" ht="18" customHeight="1">
      <c r="A3" s="134" t="s">
        <v>174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23.25" customHeight="1">
      <c r="A4" s="135" t="s">
        <v>127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22.5" customHeight="1">
      <c r="A5" s="136" t="s">
        <v>129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ht="36.75" customHeight="1">
      <c r="A6" s="137" t="s">
        <v>203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28.5" customHeight="1">
      <c r="A7" s="157" t="s">
        <v>128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14" s="12" customFormat="1" ht="36" customHeight="1">
      <c r="A8" s="144" t="s">
        <v>131</v>
      </c>
      <c r="B8" s="142" t="s">
        <v>2</v>
      </c>
      <c r="C8" s="142" t="s">
        <v>130</v>
      </c>
      <c r="D8" s="142" t="s">
        <v>7</v>
      </c>
      <c r="E8" s="142" t="s">
        <v>22</v>
      </c>
      <c r="F8" s="142" t="s">
        <v>8</v>
      </c>
      <c r="G8" s="142"/>
      <c r="H8" s="142"/>
      <c r="I8" s="146" t="s">
        <v>37</v>
      </c>
      <c r="J8" s="147"/>
      <c r="K8" s="146" t="s">
        <v>14</v>
      </c>
      <c r="L8" s="150"/>
      <c r="M8" s="153" t="s">
        <v>38</v>
      </c>
      <c r="N8" s="142" t="s">
        <v>9</v>
      </c>
    </row>
    <row r="9" spans="1:14" s="12" customFormat="1" ht="38.25" customHeight="1">
      <c r="A9" s="144"/>
      <c r="B9" s="142"/>
      <c r="C9" s="142"/>
      <c r="D9" s="142"/>
      <c r="E9" s="142"/>
      <c r="F9" s="142" t="s">
        <v>4</v>
      </c>
      <c r="G9" s="142" t="s">
        <v>10</v>
      </c>
      <c r="H9" s="142"/>
      <c r="I9" s="148"/>
      <c r="J9" s="149"/>
      <c r="K9" s="151"/>
      <c r="L9" s="152"/>
      <c r="M9" s="154"/>
      <c r="N9" s="142"/>
    </row>
    <row r="10" spans="1:14" s="12" customFormat="1" ht="48.75" customHeight="1">
      <c r="A10" s="144"/>
      <c r="B10" s="142"/>
      <c r="C10" s="142"/>
      <c r="D10" s="142"/>
      <c r="E10" s="142"/>
      <c r="F10" s="142"/>
      <c r="G10" s="142" t="s">
        <v>0</v>
      </c>
      <c r="H10" s="139" t="s">
        <v>16</v>
      </c>
      <c r="I10" s="142" t="s">
        <v>0</v>
      </c>
      <c r="J10" s="139" t="s">
        <v>16</v>
      </c>
      <c r="K10" s="142" t="s">
        <v>0</v>
      </c>
      <c r="L10" s="24" t="s">
        <v>16</v>
      </c>
      <c r="M10" s="154"/>
      <c r="N10" s="142"/>
    </row>
    <row r="11" spans="1:14" s="12" customFormat="1" ht="30.75" customHeight="1">
      <c r="A11" s="144"/>
      <c r="B11" s="142"/>
      <c r="C11" s="142"/>
      <c r="D11" s="142"/>
      <c r="E11" s="142"/>
      <c r="F11" s="142"/>
      <c r="G11" s="142"/>
      <c r="H11" s="140"/>
      <c r="I11" s="142"/>
      <c r="J11" s="140"/>
      <c r="K11" s="142"/>
      <c r="L11" s="139" t="s">
        <v>11</v>
      </c>
      <c r="M11" s="154"/>
      <c r="N11" s="142"/>
    </row>
    <row r="12" spans="1:14" s="12" customFormat="1" ht="15" customHeight="1">
      <c r="A12" s="144"/>
      <c r="B12" s="142"/>
      <c r="C12" s="142"/>
      <c r="D12" s="142"/>
      <c r="E12" s="142"/>
      <c r="F12" s="142"/>
      <c r="G12" s="143"/>
      <c r="H12" s="141"/>
      <c r="I12" s="143"/>
      <c r="J12" s="141"/>
      <c r="K12" s="143"/>
      <c r="L12" s="141"/>
      <c r="M12" s="155"/>
      <c r="N12" s="142"/>
    </row>
    <row r="13" spans="1:14" s="4" customFormat="1" ht="40.5" customHeight="1">
      <c r="A13" s="21">
        <v>1</v>
      </c>
      <c r="B13" s="22">
        <v>2</v>
      </c>
      <c r="C13" s="21">
        <v>3</v>
      </c>
      <c r="D13" s="22">
        <v>4</v>
      </c>
      <c r="E13" s="21">
        <v>5</v>
      </c>
      <c r="F13" s="22">
        <v>6</v>
      </c>
      <c r="G13" s="21">
        <v>7</v>
      </c>
      <c r="H13" s="22">
        <v>8</v>
      </c>
      <c r="I13" s="21">
        <v>17</v>
      </c>
      <c r="J13" s="22">
        <v>18</v>
      </c>
      <c r="K13" s="22">
        <v>19</v>
      </c>
      <c r="L13" s="21">
        <v>20</v>
      </c>
      <c r="M13" s="21"/>
      <c r="N13" s="22">
        <v>27</v>
      </c>
    </row>
    <row r="14" spans="1:14" s="4" customFormat="1" ht="40.5" customHeight="1">
      <c r="A14" s="110"/>
      <c r="B14" s="111" t="s">
        <v>1</v>
      </c>
      <c r="C14" s="1"/>
      <c r="D14" s="1"/>
      <c r="E14" s="1"/>
      <c r="F14" s="1"/>
      <c r="G14" s="112">
        <f aca="true" t="shared" si="0" ref="G14:L14">SUM(G15:G19)</f>
        <v>74442</v>
      </c>
      <c r="H14" s="112">
        <f t="shared" si="0"/>
        <v>74174</v>
      </c>
      <c r="I14" s="112">
        <f t="shared" si="0"/>
        <v>23731</v>
      </c>
      <c r="J14" s="112">
        <f t="shared" si="0"/>
        <v>23731</v>
      </c>
      <c r="K14" s="112">
        <f t="shared" si="0"/>
        <v>74170</v>
      </c>
      <c r="L14" s="112">
        <f t="shared" si="0"/>
        <v>74170</v>
      </c>
      <c r="M14" s="112">
        <f>SUM(M15:M19)</f>
        <v>46435</v>
      </c>
      <c r="N14" s="112"/>
    </row>
    <row r="15" spans="1:14" s="108" customFormat="1" ht="55.5" customHeight="1">
      <c r="A15" s="113">
        <v>1</v>
      </c>
      <c r="B15" s="114" t="s">
        <v>17</v>
      </c>
      <c r="C15" s="89" t="s">
        <v>18</v>
      </c>
      <c r="D15" s="115" t="s">
        <v>19</v>
      </c>
      <c r="E15" s="115" t="s">
        <v>20</v>
      </c>
      <c r="F15" s="116" t="s">
        <v>144</v>
      </c>
      <c r="G15" s="117">
        <v>14750</v>
      </c>
      <c r="H15" s="3">
        <v>14730</v>
      </c>
      <c r="I15" s="3">
        <f>J15</f>
        <v>626</v>
      </c>
      <c r="J15" s="3">
        <f>626</f>
        <v>626</v>
      </c>
      <c r="K15" s="3">
        <v>14730</v>
      </c>
      <c r="L15" s="3">
        <v>14730</v>
      </c>
      <c r="M15" s="3">
        <v>10100</v>
      </c>
      <c r="N15" s="1"/>
    </row>
    <row r="16" spans="1:14" s="108" customFormat="1" ht="64.5" customHeight="1">
      <c r="A16" s="113">
        <v>2</v>
      </c>
      <c r="B16" s="114" t="s">
        <v>33</v>
      </c>
      <c r="C16" s="89" t="s">
        <v>24</v>
      </c>
      <c r="D16" s="89" t="s">
        <v>30</v>
      </c>
      <c r="E16" s="115" t="s">
        <v>32</v>
      </c>
      <c r="F16" s="116" t="s">
        <v>143</v>
      </c>
      <c r="G16" s="117">
        <v>14894</v>
      </c>
      <c r="H16" s="3">
        <v>14894</v>
      </c>
      <c r="I16" s="3">
        <f>J16</f>
        <v>11500</v>
      </c>
      <c r="J16" s="3">
        <v>11500</v>
      </c>
      <c r="K16" s="3">
        <v>14890</v>
      </c>
      <c r="L16" s="3">
        <v>14890</v>
      </c>
      <c r="M16" s="3">
        <v>3390</v>
      </c>
      <c r="N16" s="1"/>
    </row>
    <row r="17" spans="1:14" s="108" customFormat="1" ht="69.75" customHeight="1">
      <c r="A17" s="113">
        <v>3</v>
      </c>
      <c r="B17" s="114" t="s">
        <v>194</v>
      </c>
      <c r="C17" s="89" t="s">
        <v>21</v>
      </c>
      <c r="D17" s="89" t="s">
        <v>31</v>
      </c>
      <c r="E17" s="115" t="s">
        <v>32</v>
      </c>
      <c r="F17" s="116" t="s">
        <v>142</v>
      </c>
      <c r="G17" s="117">
        <v>14900</v>
      </c>
      <c r="H17" s="3">
        <v>14900</v>
      </c>
      <c r="I17" s="3">
        <f>J17</f>
        <v>11605</v>
      </c>
      <c r="J17" s="3">
        <v>11605</v>
      </c>
      <c r="K17" s="3">
        <f>L17</f>
        <v>14900</v>
      </c>
      <c r="L17" s="3">
        <v>14900</v>
      </c>
      <c r="M17" s="3">
        <f>3295</f>
        <v>3295</v>
      </c>
      <c r="N17" s="1"/>
    </row>
    <row r="18" spans="1:14" s="108" customFormat="1" ht="63" customHeight="1">
      <c r="A18" s="113">
        <v>4</v>
      </c>
      <c r="B18" s="114" t="s">
        <v>170</v>
      </c>
      <c r="C18" s="89" t="s">
        <v>23</v>
      </c>
      <c r="D18" s="89" t="s">
        <v>31</v>
      </c>
      <c r="E18" s="115" t="s">
        <v>32</v>
      </c>
      <c r="F18" s="116" t="s">
        <v>145</v>
      </c>
      <c r="G18" s="117">
        <v>14998</v>
      </c>
      <c r="H18" s="3">
        <v>14750</v>
      </c>
      <c r="I18" s="3">
        <v>0</v>
      </c>
      <c r="J18" s="3">
        <v>0</v>
      </c>
      <c r="K18" s="3">
        <f>L18</f>
        <v>14750</v>
      </c>
      <c r="L18" s="3">
        <v>14750</v>
      </c>
      <c r="M18" s="3">
        <v>14750</v>
      </c>
      <c r="N18" s="1"/>
    </row>
    <row r="19" spans="1:14" s="109" customFormat="1" ht="63" customHeight="1">
      <c r="A19" s="113">
        <v>5</v>
      </c>
      <c r="B19" s="114" t="s">
        <v>34</v>
      </c>
      <c r="C19" s="89" t="s">
        <v>35</v>
      </c>
      <c r="D19" s="89" t="s">
        <v>31</v>
      </c>
      <c r="E19" s="115" t="s">
        <v>36</v>
      </c>
      <c r="F19" s="116" t="s">
        <v>146</v>
      </c>
      <c r="G19" s="117">
        <v>14900</v>
      </c>
      <c r="H19" s="3">
        <v>14900</v>
      </c>
      <c r="I19" s="3">
        <v>0</v>
      </c>
      <c r="J19" s="3">
        <v>0</v>
      </c>
      <c r="K19" s="3">
        <f>L19</f>
        <v>14900</v>
      </c>
      <c r="L19" s="3">
        <v>14900</v>
      </c>
      <c r="M19" s="3">
        <v>14900</v>
      </c>
      <c r="N19" s="1"/>
    </row>
    <row r="20" spans="1:14" ht="0.75" customHeight="1">
      <c r="A20" s="118"/>
      <c r="B20" s="119"/>
      <c r="C20" s="120"/>
      <c r="D20" s="120"/>
      <c r="E20" s="120"/>
      <c r="F20" s="120"/>
      <c r="G20" s="121"/>
      <c r="H20" s="121"/>
      <c r="I20" s="121"/>
      <c r="J20" s="121">
        <v>0</v>
      </c>
      <c r="K20" s="121"/>
      <c r="L20" s="121"/>
      <c r="M20" s="121"/>
      <c r="N20" s="121"/>
    </row>
    <row r="21" ht="0.75" customHeight="1"/>
    <row r="22" ht="0.75" customHeight="1"/>
    <row r="23" ht="0.75" customHeight="1"/>
    <row r="24" ht="0.75" customHeight="1"/>
    <row r="25" ht="0.75" customHeight="1"/>
    <row r="26" ht="0.75" customHeight="1"/>
    <row r="27" spans="2:13" ht="31.5" customHeight="1">
      <c r="B27" s="145"/>
      <c r="C27" s="145"/>
      <c r="D27" s="145"/>
      <c r="E27" s="145"/>
      <c r="F27" s="145"/>
      <c r="G27" s="145"/>
      <c r="H27" s="145"/>
      <c r="I27" s="145"/>
      <c r="J27" s="145"/>
      <c r="K27" s="17"/>
      <c r="L27" s="17"/>
      <c r="M27" s="19"/>
    </row>
    <row r="28" ht="19.5" customHeight="1"/>
    <row r="29" spans="1:14" ht="18.75">
      <c r="A29" s="16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>
      <c r="A30" s="16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8.75">
      <c r="A31" s="16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8.75">
      <c r="A32" s="16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8.75">
      <c r="A33" s="16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8.75">
      <c r="A34" s="16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8.75">
      <c r="A35" s="16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8.75">
      <c r="A36" s="1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8.75">
      <c r="A37" s="16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8.75">
      <c r="A38" s="1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8.75">
      <c r="A39" s="16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8.75">
      <c r="A40" s="16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8.75">
      <c r="A41" s="16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8.75">
      <c r="A42" s="16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8.75">
      <c r="A43" s="16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8.75">
      <c r="A44" s="1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8.75">
      <c r="A45" s="16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8.75">
      <c r="A46" s="16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8.75">
      <c r="A47" s="16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8.75">
      <c r="A48" s="16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8.75">
      <c r="A49" s="16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8.75">
      <c r="A50" s="16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8.75">
      <c r="A51" s="16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8.75">
      <c r="A52" s="16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8.75">
      <c r="A53" s="16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8.75">
      <c r="A54" s="16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8.75">
      <c r="A55" s="1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8.75">
      <c r="A56" s="16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8.75">
      <c r="A57" s="16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8.75">
      <c r="A58" s="16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8.75">
      <c r="A59" s="16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8.75">
      <c r="A60" s="16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8.75">
      <c r="A61" s="16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8.75">
      <c r="A62" s="16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8.75">
      <c r="A63" s="16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8.75">
      <c r="A64" s="16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8.75">
      <c r="A65" s="16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8.75">
      <c r="A66" s="16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8.75">
      <c r="A67" s="16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8.75">
      <c r="A68" s="16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8.75">
      <c r="A69" s="16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8.75">
      <c r="A70" s="16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8.75">
      <c r="A71" s="16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8.75">
      <c r="A72" s="16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8.75">
      <c r="A73" s="16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8.75">
      <c r="A74" s="16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8.75">
      <c r="A75" s="16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8.75">
      <c r="A76" s="1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8.75">
      <c r="A77" s="1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8.75">
      <c r="A78" s="16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8.75">
      <c r="A79" s="16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8.75">
      <c r="A80" s="16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8.75">
      <c r="A81" s="16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8.75">
      <c r="A82" s="16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8.75">
      <c r="A83" s="16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8.75">
      <c r="A84" s="16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8.75">
      <c r="A85" s="16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8.75">
      <c r="A86" s="1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8.75">
      <c r="A87" s="16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8.75">
      <c r="A88" s="16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8.75">
      <c r="A89" s="16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8.75">
      <c r="A90" s="16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8.75">
      <c r="A91" s="16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8.75">
      <c r="A92" s="16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8.75">
      <c r="A93" s="16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8.75">
      <c r="A94" s="16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8.75">
      <c r="A95" s="16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8.75">
      <c r="A96" s="16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8.75">
      <c r="A97" s="16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8.75">
      <c r="A98" s="16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8.75">
      <c r="A99" s="16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8.75">
      <c r="A100" s="16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8.75">
      <c r="A101" s="16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8.75">
      <c r="A102" s="16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8.75">
      <c r="A103" s="16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8.75">
      <c r="A104" s="16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8.75">
      <c r="A105" s="16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8.75">
      <c r="A106" s="16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8.75">
      <c r="A107" s="16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8.75">
      <c r="A108" s="16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8.75">
      <c r="A109" s="16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8.75">
      <c r="A110" s="16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8.75">
      <c r="A111" s="16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8.75">
      <c r="A112" s="16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18.75">
      <c r="A113" s="16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ht="18.75">
      <c r="A114" s="16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ht="18.75">
      <c r="A115" s="16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18.75">
      <c r="A116" s="16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ht="18.75">
      <c r="A117" s="16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18.75">
      <c r="A118" s="16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ht="18.75">
      <c r="A119" s="16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ht="18.75">
      <c r="A120" s="16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18.75">
      <c r="A121" s="16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ht="18.75">
      <c r="A122" s="16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ht="18.75">
      <c r="A123" s="16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ht="18.75">
      <c r="A124" s="16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ht="18.75">
      <c r="A125" s="16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ht="18.75">
      <c r="A126" s="16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18.75">
      <c r="A127" s="16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18.75">
      <c r="A128" s="16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ht="18.75">
      <c r="A129" s="16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ht="18.75">
      <c r="A130" s="16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ht="18.75">
      <c r="A131" s="16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ht="18.75">
      <c r="A132" s="16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ht="18.75">
      <c r="A133" s="16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ht="18.75">
      <c r="A134" s="16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ht="18.75">
      <c r="A135" s="16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18.75">
      <c r="A136" s="16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18.75">
      <c r="A137" s="16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ht="18.75">
      <c r="A138" s="16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ht="18.75">
      <c r="A139" s="16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ht="18.75">
      <c r="A140" s="16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18.75">
      <c r="A141" s="16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ht="18.75">
      <c r="A142" s="16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ht="18.75">
      <c r="A143" s="16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ht="18.75">
      <c r="A144" s="16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ht="18.75">
      <c r="A145" s="16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18.75">
      <c r="A146" s="16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ht="18.75">
      <c r="A147" s="16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ht="18.75">
      <c r="A148" s="16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ht="18.75">
      <c r="A149" s="16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ht="18.75">
      <c r="A150" s="16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ht="18.75">
      <c r="A151" s="16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ht="18.75">
      <c r="A152" s="16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ht="18.75">
      <c r="A153" s="16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ht="18.75">
      <c r="A154" s="16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 ht="18.75">
      <c r="A155" s="16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ht="18.75">
      <c r="A156" s="16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ht="18.75">
      <c r="A157" s="16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 ht="18.75">
      <c r="A158" s="16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ht="18.75">
      <c r="A159" s="16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ht="18.75">
      <c r="A160" s="16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ht="18.75">
      <c r="A161" s="16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ht="18.75">
      <c r="A162" s="16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ht="18.75">
      <c r="A163" s="16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ht="18.75">
      <c r="A164" s="16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ht="18.75">
      <c r="A165" s="16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ht="18.75">
      <c r="A166" s="16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 ht="18.75">
      <c r="A167" s="16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ht="18.75">
      <c r="A168" s="16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ht="18.75">
      <c r="A169" s="16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ht="18.75">
      <c r="A170" s="16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ht="18.75">
      <c r="A171" s="16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ht="18.75">
      <c r="A172" s="16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ht="18.75">
      <c r="A173" s="16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ht="18.75">
      <c r="A174" s="16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ht="18.75">
      <c r="A175" s="16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ht="18.75">
      <c r="A176" s="16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ht="18.75">
      <c r="A177" s="16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ht="18.75">
      <c r="A178" s="16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ht="18.75">
      <c r="A179" s="16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ht="18.75">
      <c r="A180" s="16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ht="18.75">
      <c r="A181" s="16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ht="18.75">
      <c r="A182" s="16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ht="18.75">
      <c r="A183" s="16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ht="18.75">
      <c r="A184" s="16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ht="18.75">
      <c r="A185" s="16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ht="18.75">
      <c r="A186" s="16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ht="18.75">
      <c r="A187" s="16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ht="18.75">
      <c r="A188" s="16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ht="18.75">
      <c r="A189" s="16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ht="18.75">
      <c r="A190" s="16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ht="18.75">
      <c r="A191" s="16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ht="18.75">
      <c r="A192" s="16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 ht="18.75">
      <c r="A193" s="16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1:14" ht="18.75">
      <c r="A194" s="16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4" ht="18.75">
      <c r="A195" s="16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ht="18.75">
      <c r="A196" s="16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4" ht="18.75">
      <c r="A197" s="16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1:14" ht="18.75">
      <c r="A198" s="16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 ht="18.75">
      <c r="A199" s="16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1:14" ht="18.75">
      <c r="A200" s="16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1:14" ht="18.75">
      <c r="A201" s="16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1:14" ht="18.75">
      <c r="A202" s="16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4" ht="18.75">
      <c r="A203" s="16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1:14" ht="18.75">
      <c r="A204" s="16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1:14" ht="18.75">
      <c r="A205" s="16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1:14" ht="18.75">
      <c r="A206" s="16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1:14" ht="18.75">
      <c r="A207" s="16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1:14" ht="18.75">
      <c r="A208" s="16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1:14" ht="18.75">
      <c r="A209" s="16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1:14" ht="18.75">
      <c r="A210" s="16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1:14" ht="18.75">
      <c r="A211" s="16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1:14" ht="18.75">
      <c r="A212" s="16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1:14" ht="18.75">
      <c r="A213" s="16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1:14" ht="18.75">
      <c r="A214" s="16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1:14" ht="18.75">
      <c r="A215" s="16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1:14" ht="18.75">
      <c r="A216" s="16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1:14" ht="18.75">
      <c r="A217" s="16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1:14" ht="18.75">
      <c r="A218" s="16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1:14" ht="18.75">
      <c r="A219" s="16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1:14" ht="18.75">
      <c r="A220" s="16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1:14" ht="18.75">
      <c r="A221" s="16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1:14" ht="18.75">
      <c r="A222" s="16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1:14" ht="18.75">
      <c r="A223" s="16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1:14" ht="18.75">
      <c r="A224" s="16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1:14" ht="18.75">
      <c r="A225" s="16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1:14" ht="18.75">
      <c r="A226" s="16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1:14" ht="18.75">
      <c r="A227" s="16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1:14" ht="18.75">
      <c r="A228" s="16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1:14" ht="18.75">
      <c r="A229" s="16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1:14" ht="18.75">
      <c r="A230" s="16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1:14" ht="18.75">
      <c r="A231" s="16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1:14" ht="18.75">
      <c r="A232" s="16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1:14" ht="18.75">
      <c r="A233" s="16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1:14" ht="18.75">
      <c r="A234" s="16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1:14" ht="18.75">
      <c r="A235" s="16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1:14" ht="18.75">
      <c r="A236" s="16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4" ht="18.75">
      <c r="A237" s="16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1:14" ht="18.75">
      <c r="A238" s="16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1:14" ht="18.75">
      <c r="A239" s="16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1:14" ht="18.75">
      <c r="A240" s="16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1:14" ht="18.75">
      <c r="A241" s="16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1:14" ht="18.75">
      <c r="A242" s="16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1:14" ht="18.75">
      <c r="A243" s="16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1:14" ht="18.75">
      <c r="A244" s="16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1:14" ht="18.75">
      <c r="A245" s="16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1:14" ht="18.75">
      <c r="A246" s="16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1:14" ht="18.75">
      <c r="A247" s="16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1:14" ht="18.75">
      <c r="A248" s="16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1:14" ht="18.75">
      <c r="A249" s="16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1:14" ht="18.75">
      <c r="A250" s="16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1:14" ht="18.75">
      <c r="A251" s="16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1:14" ht="18.75">
      <c r="A252" s="16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1:14" ht="18.75">
      <c r="A253" s="16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1:14" ht="18.75">
      <c r="A254" s="16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1:14" ht="18.75">
      <c r="A255" s="16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1:14" ht="18.75">
      <c r="A256" s="16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1:14" ht="18.75">
      <c r="A257" s="16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1:14" ht="18.75">
      <c r="A258" s="16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1:14" ht="18.75">
      <c r="A259" s="16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1:14" ht="18.75">
      <c r="A260" s="16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1:14" ht="18.75">
      <c r="A261" s="16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1:14" ht="18.75">
      <c r="A262" s="16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1:14" ht="18.75">
      <c r="A263" s="16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1:14" ht="18.75">
      <c r="A264" s="16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1:14" ht="18.75">
      <c r="A265" s="16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1:14" ht="18.75">
      <c r="A266" s="16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1:14" ht="18.75">
      <c r="A267" s="16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1:14" ht="18.75">
      <c r="A268" s="16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1:14" ht="18.75">
      <c r="A269" s="16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1:14" ht="18.75">
      <c r="A270" s="16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1:14" ht="18.75">
      <c r="A271" s="16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1:14" ht="18.75">
      <c r="A272" s="16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1:14" ht="18.75">
      <c r="A273" s="16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1:14" ht="18.75">
      <c r="A274" s="16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4" ht="18.75">
      <c r="A275" s="16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1:14" ht="18.75">
      <c r="A276" s="16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1:14" ht="18.75">
      <c r="A277" s="16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1:14" ht="18.75">
      <c r="A278" s="16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1:14" ht="18.75">
      <c r="A279" s="16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1:14" ht="18.75">
      <c r="A280" s="16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1:14" ht="18.75">
      <c r="A281" s="16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1:14" ht="18.75">
      <c r="A282" s="16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1:14" ht="18.75">
      <c r="A283" s="16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1:14" ht="18.75">
      <c r="A284" s="16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1:14" ht="18.75">
      <c r="A285" s="16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1:14" ht="18.75">
      <c r="A286" s="16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1:14" ht="18.75">
      <c r="A287" s="16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1:14" ht="18.75">
      <c r="A288" s="16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1:14" ht="18.75">
      <c r="A289" s="16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1:14" ht="18.75">
      <c r="A290" s="16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1:14" ht="18.75">
      <c r="A291" s="16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1:14" ht="18.75">
      <c r="A292" s="16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1:14" ht="18.75">
      <c r="A293" s="16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1:14" ht="18.75">
      <c r="A294" s="16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1:14" ht="18.75">
      <c r="A295" s="16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1:14" ht="18.75">
      <c r="A296" s="16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1:14" ht="18.75">
      <c r="A297" s="16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1:14" ht="18.75">
      <c r="A298" s="16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1:14" ht="18.75">
      <c r="A299" s="16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1:14" ht="18.75">
      <c r="A300" s="16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4" ht="18.75">
      <c r="A301" s="16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1:14" ht="18.75">
      <c r="A302" s="16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1:14" ht="18.75">
      <c r="A303" s="16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1:14" ht="18.75">
      <c r="A304" s="16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1:14" ht="18.75">
      <c r="A305" s="16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1:14" ht="18.75">
      <c r="A306" s="16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1:14" ht="18.75">
      <c r="A307" s="16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1:14" ht="18.75">
      <c r="A308" s="16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1:14" ht="18.75">
      <c r="A309" s="16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1:14" ht="18.75">
      <c r="A310" s="16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1:14" ht="18.75">
      <c r="A311" s="16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1:14" ht="18.75">
      <c r="A312" s="16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1:14" ht="18.75">
      <c r="A313" s="16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1:14" ht="18.75">
      <c r="A314" s="16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1:14" ht="18.75">
      <c r="A315" s="16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1:14" ht="18.75">
      <c r="A316" s="16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1:14" ht="18.75">
      <c r="A317" s="16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1:14" ht="18.75">
      <c r="A318" s="16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1:14" ht="18.75">
      <c r="A319" s="16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1:14" ht="18.75">
      <c r="A320" s="16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1:14" ht="18.75">
      <c r="A321" s="16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1:14" ht="18.75">
      <c r="A322" s="16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1:14" ht="18.75">
      <c r="A323" s="16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1:14" ht="18.75">
      <c r="A324" s="16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1:14" ht="18.75">
      <c r="A325" s="16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1:14" ht="18.75">
      <c r="A326" s="16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1:14" ht="18.75">
      <c r="A327" s="16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1:14" ht="18.75">
      <c r="A328" s="16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1:14" ht="18.75">
      <c r="A329" s="16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1:14" ht="18.75">
      <c r="A330" s="16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1:14" ht="18.75">
      <c r="A331" s="16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1:14" ht="18.75">
      <c r="A332" s="16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1:14" ht="18.75">
      <c r="A333" s="16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1:14" ht="18.75">
      <c r="A334" s="16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1:14" ht="18.75">
      <c r="A335" s="16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1:14" ht="18.75">
      <c r="A336" s="16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1:14" ht="18.75">
      <c r="A337" s="16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</sheetData>
  <sheetProtection/>
  <mergeCells count="25">
    <mergeCell ref="M8:M12"/>
    <mergeCell ref="B27:J27"/>
    <mergeCell ref="I10:I12"/>
    <mergeCell ref="J10:J12"/>
    <mergeCell ref="K10:K12"/>
    <mergeCell ref="G10:G12"/>
    <mergeCell ref="H10:H12"/>
    <mergeCell ref="D8:D12"/>
    <mergeCell ref="E8:E12"/>
    <mergeCell ref="A8:A12"/>
    <mergeCell ref="B8:B12"/>
    <mergeCell ref="C8:C12"/>
    <mergeCell ref="L11:L12"/>
    <mergeCell ref="I8:J9"/>
    <mergeCell ref="K8:L9"/>
    <mergeCell ref="N8:N12"/>
    <mergeCell ref="F9:F12"/>
    <mergeCell ref="G9:H9"/>
    <mergeCell ref="F8:H8"/>
    <mergeCell ref="A1:N1"/>
    <mergeCell ref="A3:N3"/>
    <mergeCell ref="A4:N4"/>
    <mergeCell ref="A6:N6"/>
    <mergeCell ref="A7:N7"/>
    <mergeCell ref="A5:N5"/>
  </mergeCells>
  <printOptions horizontalCentered="1"/>
  <pageMargins left="0.5" right="0.5" top="0.5" bottom="0.5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1"/>
  <sheetViews>
    <sheetView zoomScale="75" zoomScaleNormal="75" zoomScalePageLayoutView="0" workbookViewId="0" topLeftCell="A3">
      <selection activeCell="Q20" sqref="Q20"/>
    </sheetView>
  </sheetViews>
  <sheetFormatPr defaultColWidth="9.140625" defaultRowHeight="15"/>
  <cols>
    <col min="1" max="1" width="7.7109375" style="13" customWidth="1"/>
    <col min="2" max="2" width="40.140625" style="14" customWidth="1"/>
    <col min="3" max="3" width="18.28125" style="15" customWidth="1"/>
    <col min="4" max="5" width="17.00390625" style="15" customWidth="1"/>
    <col min="6" max="6" width="23.00390625" style="15" bestFit="1" customWidth="1"/>
    <col min="7" max="7" width="14.8515625" style="10" customWidth="1"/>
    <col min="8" max="8" width="12.00390625" style="10" customWidth="1"/>
    <col min="9" max="9" width="13.7109375" style="10" customWidth="1"/>
    <col min="10" max="10" width="12.00390625" style="10" customWidth="1"/>
    <col min="11" max="11" width="13.421875" style="10" customWidth="1"/>
    <col min="12" max="12" width="13.7109375" style="10" customWidth="1"/>
    <col min="13" max="13" width="12.57421875" style="10" customWidth="1"/>
    <col min="14" max="14" width="11.7109375" style="10" customWidth="1"/>
    <col min="15" max="16384" width="9.140625" style="11" customWidth="1"/>
  </cols>
  <sheetData>
    <row r="1" spans="1:14" s="5" customFormat="1" ht="32.25" customHeight="1" hidden="1">
      <c r="A1" s="133" t="s">
        <v>15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s="5" customFormat="1" ht="32.25" customHeight="1" hidden="1">
      <c r="A2" s="6"/>
      <c r="B2" s="7"/>
      <c r="C2" s="7"/>
      <c r="D2" s="7"/>
      <c r="E2" s="7"/>
      <c r="F2" s="7"/>
      <c r="G2" s="7"/>
      <c r="H2" s="8"/>
      <c r="I2" s="7"/>
      <c r="J2" s="9"/>
      <c r="K2" s="9"/>
      <c r="L2" s="9"/>
      <c r="M2" s="9"/>
      <c r="N2" s="10" t="s">
        <v>6</v>
      </c>
    </row>
    <row r="3" spans="1:14" s="5" customFormat="1" ht="24.75" customHeight="1">
      <c r="A3" s="134" t="s">
        <v>175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ht="27" customHeight="1">
      <c r="A4" s="135" t="s">
        <v>137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26.25" customHeight="1">
      <c r="A5" s="136" t="s">
        <v>136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ht="28.5" customHeight="1">
      <c r="A6" s="137" t="s">
        <v>203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27" customHeight="1">
      <c r="A7" s="138" t="s">
        <v>128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s="12" customFormat="1" ht="44.25" customHeight="1">
      <c r="A8" s="144" t="s">
        <v>131</v>
      </c>
      <c r="B8" s="142" t="s">
        <v>2</v>
      </c>
      <c r="C8" s="142" t="s">
        <v>130</v>
      </c>
      <c r="D8" s="142" t="s">
        <v>7</v>
      </c>
      <c r="E8" s="142" t="s">
        <v>22</v>
      </c>
      <c r="F8" s="142" t="s">
        <v>8</v>
      </c>
      <c r="G8" s="142"/>
      <c r="H8" s="142"/>
      <c r="I8" s="146" t="s">
        <v>37</v>
      </c>
      <c r="J8" s="147"/>
      <c r="K8" s="146" t="s">
        <v>14</v>
      </c>
      <c r="L8" s="150"/>
      <c r="M8" s="153" t="s">
        <v>38</v>
      </c>
      <c r="N8" s="142" t="s">
        <v>9</v>
      </c>
    </row>
    <row r="9" spans="1:14" s="12" customFormat="1" ht="45" customHeight="1">
      <c r="A9" s="144"/>
      <c r="B9" s="142"/>
      <c r="C9" s="142"/>
      <c r="D9" s="142"/>
      <c r="E9" s="142"/>
      <c r="F9" s="142" t="s">
        <v>4</v>
      </c>
      <c r="G9" s="142" t="s">
        <v>10</v>
      </c>
      <c r="H9" s="142"/>
      <c r="I9" s="148"/>
      <c r="J9" s="149"/>
      <c r="K9" s="151"/>
      <c r="L9" s="152"/>
      <c r="M9" s="154"/>
      <c r="N9" s="142"/>
    </row>
    <row r="10" spans="1:14" s="12" customFormat="1" ht="45" customHeight="1">
      <c r="A10" s="144"/>
      <c r="B10" s="142"/>
      <c r="C10" s="142"/>
      <c r="D10" s="142"/>
      <c r="E10" s="142"/>
      <c r="F10" s="142"/>
      <c r="G10" s="142" t="s">
        <v>0</v>
      </c>
      <c r="H10" s="139" t="s">
        <v>125</v>
      </c>
      <c r="I10" s="142" t="s">
        <v>0</v>
      </c>
      <c r="J10" s="139" t="s">
        <v>126</v>
      </c>
      <c r="K10" s="142" t="s">
        <v>0</v>
      </c>
      <c r="L10" s="24" t="s">
        <v>116</v>
      </c>
      <c r="M10" s="154"/>
      <c r="N10" s="142"/>
    </row>
    <row r="11" spans="1:14" s="12" customFormat="1" ht="59.25" customHeight="1">
      <c r="A11" s="144"/>
      <c r="B11" s="142"/>
      <c r="C11" s="142"/>
      <c r="D11" s="142"/>
      <c r="E11" s="142"/>
      <c r="F11" s="142"/>
      <c r="G11" s="142"/>
      <c r="H11" s="140"/>
      <c r="I11" s="142"/>
      <c r="J11" s="140"/>
      <c r="K11" s="142"/>
      <c r="L11" s="139" t="s">
        <v>11</v>
      </c>
      <c r="M11" s="154"/>
      <c r="N11" s="142"/>
    </row>
    <row r="12" spans="1:14" s="12" customFormat="1" ht="9" customHeight="1">
      <c r="A12" s="144"/>
      <c r="B12" s="142"/>
      <c r="C12" s="142"/>
      <c r="D12" s="142"/>
      <c r="E12" s="142"/>
      <c r="F12" s="142"/>
      <c r="G12" s="143"/>
      <c r="H12" s="141"/>
      <c r="I12" s="143"/>
      <c r="J12" s="141"/>
      <c r="K12" s="143"/>
      <c r="L12" s="141"/>
      <c r="M12" s="155"/>
      <c r="N12" s="142"/>
    </row>
    <row r="13" spans="1:14" s="4" customFormat="1" ht="39.75" customHeight="1">
      <c r="A13" s="21">
        <v>1</v>
      </c>
      <c r="B13" s="22">
        <v>2</v>
      </c>
      <c r="C13" s="21">
        <v>3</v>
      </c>
      <c r="D13" s="22">
        <v>4</v>
      </c>
      <c r="E13" s="21">
        <v>5</v>
      </c>
      <c r="F13" s="22">
        <v>6</v>
      </c>
      <c r="G13" s="21">
        <v>7</v>
      </c>
      <c r="H13" s="22">
        <v>8</v>
      </c>
      <c r="I13" s="21">
        <v>17</v>
      </c>
      <c r="J13" s="22">
        <v>18</v>
      </c>
      <c r="K13" s="22">
        <v>19</v>
      </c>
      <c r="L13" s="21">
        <v>20</v>
      </c>
      <c r="M13" s="21"/>
      <c r="N13" s="22">
        <v>27</v>
      </c>
    </row>
    <row r="14" spans="1:14" s="4" customFormat="1" ht="39.75" customHeight="1">
      <c r="A14" s="23"/>
      <c r="B14" s="24" t="s">
        <v>1</v>
      </c>
      <c r="C14" s="22"/>
      <c r="D14" s="22"/>
      <c r="E14" s="22"/>
      <c r="F14" s="22"/>
      <c r="G14" s="25">
        <f>G15+G34</f>
        <v>71661</v>
      </c>
      <c r="H14" s="25">
        <f aca="true" t="shared" si="0" ref="H14:M14">H15+H34</f>
        <v>0</v>
      </c>
      <c r="I14" s="25">
        <f t="shared" si="0"/>
        <v>13570</v>
      </c>
      <c r="J14" s="25">
        <f t="shared" si="0"/>
        <v>0</v>
      </c>
      <c r="K14" s="25">
        <f t="shared" si="0"/>
        <v>93240</v>
      </c>
      <c r="L14" s="25">
        <f t="shared" si="0"/>
        <v>0</v>
      </c>
      <c r="M14" s="25">
        <f t="shared" si="0"/>
        <v>43103</v>
      </c>
      <c r="N14" s="25"/>
    </row>
    <row r="15" spans="1:14" s="4" customFormat="1" ht="39.75" customHeight="1">
      <c r="A15" s="26" t="s">
        <v>40</v>
      </c>
      <c r="B15" s="27" t="s">
        <v>39</v>
      </c>
      <c r="C15" s="22"/>
      <c r="D15" s="22"/>
      <c r="E15" s="22"/>
      <c r="F15" s="22"/>
      <c r="G15" s="25">
        <f aca="true" t="shared" si="1" ref="G15:M15">G16+G23+G31+G32+G33</f>
        <v>49546</v>
      </c>
      <c r="H15" s="25">
        <f t="shared" si="1"/>
        <v>0</v>
      </c>
      <c r="I15" s="25">
        <f t="shared" si="1"/>
        <v>13570</v>
      </c>
      <c r="J15" s="25">
        <f t="shared" si="1"/>
        <v>0</v>
      </c>
      <c r="K15" s="25">
        <f t="shared" si="1"/>
        <v>71125</v>
      </c>
      <c r="L15" s="25">
        <f t="shared" si="1"/>
        <v>0</v>
      </c>
      <c r="M15" s="25">
        <f t="shared" si="1"/>
        <v>32903</v>
      </c>
      <c r="N15" s="25"/>
    </row>
    <row r="16" spans="1:14" s="4" customFormat="1" ht="39.75" customHeight="1">
      <c r="A16" s="69" t="s">
        <v>41</v>
      </c>
      <c r="B16" s="101" t="s">
        <v>42</v>
      </c>
      <c r="C16" s="102"/>
      <c r="D16" s="103"/>
      <c r="E16" s="103"/>
      <c r="F16" s="104"/>
      <c r="G16" s="105">
        <f aca="true" t="shared" si="2" ref="G16:M16">G17+G18+G19+G20</f>
        <v>11315</v>
      </c>
      <c r="H16" s="105">
        <f t="shared" si="2"/>
        <v>0</v>
      </c>
      <c r="I16" s="105">
        <f t="shared" si="2"/>
        <v>8570</v>
      </c>
      <c r="J16" s="105">
        <f t="shared" si="2"/>
        <v>0</v>
      </c>
      <c r="K16" s="105">
        <f t="shared" si="2"/>
        <v>17755</v>
      </c>
      <c r="L16" s="105">
        <f t="shared" si="2"/>
        <v>0</v>
      </c>
      <c r="M16" s="105">
        <f t="shared" si="2"/>
        <v>8214</v>
      </c>
      <c r="N16" s="106"/>
    </row>
    <row r="17" spans="1:14" s="4" customFormat="1" ht="94.5" customHeight="1">
      <c r="A17" s="28">
        <v>1</v>
      </c>
      <c r="B17" s="41" t="s">
        <v>43</v>
      </c>
      <c r="C17" s="42" t="s">
        <v>35</v>
      </c>
      <c r="D17" s="43" t="s">
        <v>44</v>
      </c>
      <c r="E17" s="43" t="s">
        <v>45</v>
      </c>
      <c r="F17" s="44" t="s">
        <v>46</v>
      </c>
      <c r="G17" s="45"/>
      <c r="H17" s="45"/>
      <c r="I17" s="30">
        <v>3200</v>
      </c>
      <c r="J17" s="46"/>
      <c r="K17" s="30">
        <v>5678</v>
      </c>
      <c r="L17" s="30"/>
      <c r="M17" s="30">
        <v>2478</v>
      </c>
      <c r="N17" s="22"/>
    </row>
    <row r="18" spans="1:14" s="4" customFormat="1" ht="62.25" customHeight="1">
      <c r="A18" s="28">
        <v>2</v>
      </c>
      <c r="B18" s="41" t="s">
        <v>47</v>
      </c>
      <c r="C18" s="42" t="s">
        <v>48</v>
      </c>
      <c r="D18" s="43" t="s">
        <v>49</v>
      </c>
      <c r="E18" s="43" t="s">
        <v>45</v>
      </c>
      <c r="F18" s="44" t="s">
        <v>50</v>
      </c>
      <c r="G18" s="45">
        <v>6589</v>
      </c>
      <c r="H18" s="30"/>
      <c r="I18" s="30">
        <v>2500</v>
      </c>
      <c r="J18" s="30"/>
      <c r="K18" s="30">
        <v>6185</v>
      </c>
      <c r="L18" s="30"/>
      <c r="M18" s="30">
        <v>3684</v>
      </c>
      <c r="N18" s="22"/>
    </row>
    <row r="19" spans="1:14" s="4" customFormat="1" ht="64.5" customHeight="1">
      <c r="A19" s="28">
        <v>3</v>
      </c>
      <c r="B19" s="41" t="s">
        <v>51</v>
      </c>
      <c r="C19" s="47" t="s">
        <v>52</v>
      </c>
      <c r="D19" s="47" t="s">
        <v>53</v>
      </c>
      <c r="E19" s="47" t="s">
        <v>45</v>
      </c>
      <c r="F19" s="44" t="s">
        <v>54</v>
      </c>
      <c r="G19" s="48">
        <v>3505</v>
      </c>
      <c r="H19" s="30"/>
      <c r="I19" s="30">
        <v>2870</v>
      </c>
      <c r="J19" s="30"/>
      <c r="K19" s="30">
        <v>3392</v>
      </c>
      <c r="L19" s="30"/>
      <c r="M19" s="30">
        <v>821</v>
      </c>
      <c r="N19" s="22"/>
    </row>
    <row r="20" spans="1:14" s="4" customFormat="1" ht="41.25" customHeight="1">
      <c r="A20" s="28">
        <v>4</v>
      </c>
      <c r="B20" s="41" t="s">
        <v>55</v>
      </c>
      <c r="C20" s="42"/>
      <c r="D20" s="43"/>
      <c r="E20" s="43"/>
      <c r="F20" s="44"/>
      <c r="G20" s="45">
        <f>G21+G22</f>
        <v>1221</v>
      </c>
      <c r="H20" s="30"/>
      <c r="I20" s="30"/>
      <c r="J20" s="30"/>
      <c r="K20" s="30">
        <v>2500</v>
      </c>
      <c r="L20" s="30"/>
      <c r="M20" s="30">
        <f>M21+M22</f>
        <v>1231</v>
      </c>
      <c r="N20" s="22"/>
    </row>
    <row r="21" spans="1:14" s="4" customFormat="1" ht="87.75" customHeight="1">
      <c r="A21" s="28" t="s">
        <v>195</v>
      </c>
      <c r="B21" s="95" t="s">
        <v>56</v>
      </c>
      <c r="C21" s="44" t="s">
        <v>106</v>
      </c>
      <c r="D21" s="44" t="s">
        <v>57</v>
      </c>
      <c r="E21" s="44" t="s">
        <v>20</v>
      </c>
      <c r="F21" s="44" t="s">
        <v>59</v>
      </c>
      <c r="G21" s="96">
        <v>704</v>
      </c>
      <c r="H21" s="30"/>
      <c r="I21" s="30"/>
      <c r="J21" s="30"/>
      <c r="K21" s="30"/>
      <c r="L21" s="30"/>
      <c r="M21" s="97">
        <v>714</v>
      </c>
      <c r="N21" s="22"/>
    </row>
    <row r="22" spans="1:14" s="18" customFormat="1" ht="52.5" customHeight="1">
      <c r="A22" s="28" t="s">
        <v>196</v>
      </c>
      <c r="B22" s="98" t="s">
        <v>199</v>
      </c>
      <c r="C22" s="44" t="s">
        <v>23</v>
      </c>
      <c r="D22" s="44" t="s">
        <v>58</v>
      </c>
      <c r="E22" s="44" t="s">
        <v>20</v>
      </c>
      <c r="F22" s="44" t="s">
        <v>60</v>
      </c>
      <c r="G22" s="96">
        <v>517</v>
      </c>
      <c r="H22" s="30"/>
      <c r="I22" s="30"/>
      <c r="J22" s="30"/>
      <c r="K22" s="30"/>
      <c r="L22" s="30"/>
      <c r="M22" s="97">
        <v>517</v>
      </c>
      <c r="N22" s="22"/>
    </row>
    <row r="23" spans="1:14" s="18" customFormat="1" ht="38.25" customHeight="1">
      <c r="A23" s="69" t="s">
        <v>13</v>
      </c>
      <c r="B23" s="99" t="s">
        <v>109</v>
      </c>
      <c r="C23" s="44"/>
      <c r="D23" s="44"/>
      <c r="E23" s="44"/>
      <c r="F23" s="44"/>
      <c r="G23" s="129">
        <f>G24+G25+G26+G27+G28+G29+G30</f>
        <v>32510</v>
      </c>
      <c r="H23" s="129">
        <f aca="true" t="shared" si="3" ref="H23:M23">H24+H25+H26+H27+H28+H29+H30</f>
        <v>0</v>
      </c>
      <c r="I23" s="129">
        <f t="shared" si="3"/>
        <v>0</v>
      </c>
      <c r="J23" s="129">
        <f t="shared" si="3"/>
        <v>0</v>
      </c>
      <c r="K23" s="129">
        <f t="shared" si="3"/>
        <v>32510</v>
      </c>
      <c r="L23" s="129">
        <f t="shared" si="3"/>
        <v>0</v>
      </c>
      <c r="M23" s="129">
        <f t="shared" si="3"/>
        <v>17680</v>
      </c>
      <c r="N23" s="106"/>
    </row>
    <row r="24" spans="1:14" s="18" customFormat="1" ht="53.25" customHeight="1">
      <c r="A24" s="28">
        <v>1</v>
      </c>
      <c r="B24" s="72" t="s">
        <v>197</v>
      </c>
      <c r="C24" s="73" t="s">
        <v>111</v>
      </c>
      <c r="D24" s="73" t="s">
        <v>169</v>
      </c>
      <c r="E24" s="73" t="s">
        <v>104</v>
      </c>
      <c r="F24" s="122" t="s">
        <v>152</v>
      </c>
      <c r="G24" s="74">
        <v>1500</v>
      </c>
      <c r="H24" s="3"/>
      <c r="I24" s="3"/>
      <c r="J24" s="3"/>
      <c r="K24" s="3">
        <v>1500</v>
      </c>
      <c r="L24" s="3"/>
      <c r="M24" s="96">
        <v>1380</v>
      </c>
      <c r="N24" s="1"/>
    </row>
    <row r="25" spans="1:14" s="18" customFormat="1" ht="46.5" customHeight="1">
      <c r="A25" s="28">
        <v>2</v>
      </c>
      <c r="B25" s="98" t="s">
        <v>201</v>
      </c>
      <c r="C25" s="44" t="s">
        <v>35</v>
      </c>
      <c r="D25" s="44" t="s">
        <v>168</v>
      </c>
      <c r="E25" s="44" t="s">
        <v>104</v>
      </c>
      <c r="F25" s="122" t="s">
        <v>202</v>
      </c>
      <c r="G25" s="96">
        <v>9000</v>
      </c>
      <c r="H25" s="30"/>
      <c r="I25" s="30"/>
      <c r="J25" s="30"/>
      <c r="K25" s="30">
        <v>9000</v>
      </c>
      <c r="L25" s="30"/>
      <c r="M25" s="96">
        <v>4000</v>
      </c>
      <c r="N25" s="22"/>
    </row>
    <row r="26" spans="1:14" s="18" customFormat="1" ht="50.25" customHeight="1">
      <c r="A26" s="28">
        <v>3</v>
      </c>
      <c r="B26" s="72" t="s">
        <v>110</v>
      </c>
      <c r="C26" s="73" t="s">
        <v>48</v>
      </c>
      <c r="D26" s="42" t="s">
        <v>167</v>
      </c>
      <c r="E26" s="73" t="s">
        <v>104</v>
      </c>
      <c r="F26" s="122" t="s">
        <v>153</v>
      </c>
      <c r="G26" s="74">
        <v>6830</v>
      </c>
      <c r="H26" s="3"/>
      <c r="I26" s="3"/>
      <c r="J26" s="3"/>
      <c r="K26" s="74">
        <v>6830</v>
      </c>
      <c r="L26" s="3"/>
      <c r="M26" s="96">
        <v>3000</v>
      </c>
      <c r="N26" s="1"/>
    </row>
    <row r="27" spans="1:14" s="18" customFormat="1" ht="47.25" customHeight="1">
      <c r="A27" s="28">
        <v>4</v>
      </c>
      <c r="B27" s="72" t="s">
        <v>112</v>
      </c>
      <c r="C27" s="73" t="s">
        <v>24</v>
      </c>
      <c r="D27" s="42" t="s">
        <v>166</v>
      </c>
      <c r="E27" s="73" t="s">
        <v>104</v>
      </c>
      <c r="F27" s="122" t="s">
        <v>154</v>
      </c>
      <c r="G27" s="96">
        <v>3600</v>
      </c>
      <c r="H27" s="3"/>
      <c r="I27" s="3"/>
      <c r="J27" s="3"/>
      <c r="K27" s="3">
        <v>3600</v>
      </c>
      <c r="L27" s="3"/>
      <c r="M27" s="96">
        <v>2500</v>
      </c>
      <c r="N27" s="1"/>
    </row>
    <row r="28" spans="1:14" s="18" customFormat="1" ht="50.25" customHeight="1">
      <c r="A28" s="28">
        <v>5</v>
      </c>
      <c r="B28" s="72" t="s">
        <v>113</v>
      </c>
      <c r="C28" s="73" t="s">
        <v>198</v>
      </c>
      <c r="D28" s="42" t="s">
        <v>165</v>
      </c>
      <c r="E28" s="73" t="s">
        <v>104</v>
      </c>
      <c r="F28" s="122" t="s">
        <v>156</v>
      </c>
      <c r="G28" s="74">
        <v>2480</v>
      </c>
      <c r="H28" s="3"/>
      <c r="I28" s="3"/>
      <c r="J28" s="3"/>
      <c r="K28" s="3">
        <v>2480</v>
      </c>
      <c r="L28" s="3"/>
      <c r="M28" s="96">
        <v>2100</v>
      </c>
      <c r="N28" s="1"/>
    </row>
    <row r="29" spans="1:14" s="18" customFormat="1" ht="47.25" customHeight="1">
      <c r="A29" s="28">
        <v>6</v>
      </c>
      <c r="B29" s="72" t="s">
        <v>114</v>
      </c>
      <c r="C29" s="73" t="s">
        <v>35</v>
      </c>
      <c r="D29" s="73" t="s">
        <v>115</v>
      </c>
      <c r="E29" s="73" t="s">
        <v>104</v>
      </c>
      <c r="F29" s="122" t="s">
        <v>157</v>
      </c>
      <c r="G29" s="3">
        <v>1200</v>
      </c>
      <c r="H29" s="3"/>
      <c r="I29" s="3"/>
      <c r="J29" s="3"/>
      <c r="K29" s="3">
        <v>1200</v>
      </c>
      <c r="L29" s="3"/>
      <c r="M29" s="96">
        <v>1200</v>
      </c>
      <c r="N29" s="1"/>
    </row>
    <row r="30" spans="1:14" s="18" customFormat="1" ht="47.25" customHeight="1">
      <c r="A30" s="28">
        <v>7</v>
      </c>
      <c r="B30" s="123" t="s">
        <v>155</v>
      </c>
      <c r="C30" s="73" t="s">
        <v>107</v>
      </c>
      <c r="D30" s="73" t="s">
        <v>53</v>
      </c>
      <c r="E30" s="73" t="s">
        <v>104</v>
      </c>
      <c r="F30" s="122" t="s">
        <v>158</v>
      </c>
      <c r="G30" s="125">
        <v>7900</v>
      </c>
      <c r="H30" s="3"/>
      <c r="I30" s="3"/>
      <c r="J30" s="3"/>
      <c r="K30" s="125">
        <v>7900</v>
      </c>
      <c r="L30" s="3"/>
      <c r="M30" s="96">
        <v>3500</v>
      </c>
      <c r="N30" s="1"/>
    </row>
    <row r="31" spans="1:14" s="18" customFormat="1" ht="34.5" customHeight="1">
      <c r="A31" s="69" t="s">
        <v>117</v>
      </c>
      <c r="B31" s="79" t="s">
        <v>121</v>
      </c>
      <c r="C31" s="126"/>
      <c r="D31" s="126"/>
      <c r="E31" s="126"/>
      <c r="F31" s="126"/>
      <c r="G31" s="75">
        <v>521</v>
      </c>
      <c r="H31" s="112"/>
      <c r="I31" s="112"/>
      <c r="J31" s="112"/>
      <c r="K31" s="112"/>
      <c r="L31" s="112"/>
      <c r="M31" s="127">
        <v>709</v>
      </c>
      <c r="N31" s="128"/>
    </row>
    <row r="32" spans="1:14" s="18" customFormat="1" ht="46.5" customHeight="1">
      <c r="A32" s="69" t="s">
        <v>119</v>
      </c>
      <c r="B32" s="79" t="s">
        <v>118</v>
      </c>
      <c r="C32" s="126"/>
      <c r="D32" s="126"/>
      <c r="E32" s="126"/>
      <c r="F32" s="126"/>
      <c r="G32" s="75">
        <v>5000</v>
      </c>
      <c r="H32" s="112"/>
      <c r="I32" s="112">
        <v>5000</v>
      </c>
      <c r="J32" s="112"/>
      <c r="K32" s="112">
        <v>20860</v>
      </c>
      <c r="L32" s="112"/>
      <c r="M32" s="112">
        <v>6100</v>
      </c>
      <c r="N32" s="128"/>
    </row>
    <row r="33" spans="1:14" s="18" customFormat="1" ht="38.25" customHeight="1">
      <c r="A33" s="69" t="s">
        <v>138</v>
      </c>
      <c r="B33" s="79" t="s">
        <v>120</v>
      </c>
      <c r="C33" s="126"/>
      <c r="D33" s="126"/>
      <c r="E33" s="126"/>
      <c r="F33" s="126"/>
      <c r="G33" s="75">
        <v>200</v>
      </c>
      <c r="H33" s="112"/>
      <c r="I33" s="112"/>
      <c r="J33" s="112"/>
      <c r="K33" s="112"/>
      <c r="L33" s="112"/>
      <c r="M33" s="127">
        <v>200</v>
      </c>
      <c r="N33" s="128"/>
    </row>
    <row r="34" spans="1:14" s="18" customFormat="1" ht="38.25" customHeight="1">
      <c r="A34" s="69" t="s">
        <v>122</v>
      </c>
      <c r="B34" s="79" t="s">
        <v>123</v>
      </c>
      <c r="C34" s="73"/>
      <c r="D34" s="73"/>
      <c r="E34" s="73"/>
      <c r="F34" s="73"/>
      <c r="G34" s="75">
        <f aca="true" t="shared" si="4" ref="G34:M34">G35+G36+G37</f>
        <v>22115</v>
      </c>
      <c r="H34" s="75">
        <f t="shared" si="4"/>
        <v>0</v>
      </c>
      <c r="I34" s="75">
        <f t="shared" si="4"/>
        <v>0</v>
      </c>
      <c r="J34" s="75">
        <f t="shared" si="4"/>
        <v>0</v>
      </c>
      <c r="K34" s="75">
        <f t="shared" si="4"/>
        <v>22115</v>
      </c>
      <c r="L34" s="75">
        <f t="shared" si="4"/>
        <v>0</v>
      </c>
      <c r="M34" s="75">
        <f t="shared" si="4"/>
        <v>10200</v>
      </c>
      <c r="N34" s="1"/>
    </row>
    <row r="35" spans="1:14" s="18" customFormat="1" ht="46.5" customHeight="1">
      <c r="A35" s="28">
        <v>1</v>
      </c>
      <c r="B35" s="72" t="s">
        <v>124</v>
      </c>
      <c r="C35" s="73" t="s">
        <v>111</v>
      </c>
      <c r="D35" s="44" t="s">
        <v>164</v>
      </c>
      <c r="E35" s="73" t="s">
        <v>104</v>
      </c>
      <c r="F35" s="43" t="s">
        <v>159</v>
      </c>
      <c r="G35" s="74">
        <v>3450</v>
      </c>
      <c r="H35" s="3"/>
      <c r="I35" s="3"/>
      <c r="J35" s="3"/>
      <c r="K35" s="3">
        <v>3450</v>
      </c>
      <c r="L35" s="3"/>
      <c r="M35" s="3">
        <v>3000</v>
      </c>
      <c r="N35" s="1"/>
    </row>
    <row r="36" spans="1:14" s="18" customFormat="1" ht="50.25" customHeight="1">
      <c r="A36" s="100" t="s">
        <v>88</v>
      </c>
      <c r="B36" s="2" t="s">
        <v>151</v>
      </c>
      <c r="C36" s="76" t="s">
        <v>200</v>
      </c>
      <c r="D36" s="42" t="s">
        <v>161</v>
      </c>
      <c r="E36" s="76" t="s">
        <v>104</v>
      </c>
      <c r="F36" s="43" t="s">
        <v>160</v>
      </c>
      <c r="G36" s="74">
        <v>8200</v>
      </c>
      <c r="H36" s="78"/>
      <c r="I36" s="78"/>
      <c r="J36" s="78"/>
      <c r="K36" s="3">
        <v>8200</v>
      </c>
      <c r="L36" s="78"/>
      <c r="M36" s="77">
        <v>2350</v>
      </c>
      <c r="N36" s="1"/>
    </row>
    <row r="37" spans="1:14" ht="61.5" customHeight="1">
      <c r="A37" s="100" t="s">
        <v>89</v>
      </c>
      <c r="B37" s="2" t="s">
        <v>147</v>
      </c>
      <c r="C37" s="76" t="s">
        <v>198</v>
      </c>
      <c r="D37" s="124" t="s">
        <v>163</v>
      </c>
      <c r="E37" s="76" t="s">
        <v>104</v>
      </c>
      <c r="F37" s="43" t="s">
        <v>162</v>
      </c>
      <c r="G37" s="74">
        <v>10465</v>
      </c>
      <c r="H37" s="78"/>
      <c r="I37" s="78"/>
      <c r="J37" s="78"/>
      <c r="K37" s="77">
        <v>10465</v>
      </c>
      <c r="L37" s="78"/>
      <c r="M37" s="77">
        <v>4850</v>
      </c>
      <c r="N37" s="80"/>
    </row>
    <row r="38" ht="0.75" customHeight="1" hidden="1">
      <c r="J38" s="10">
        <v>0</v>
      </c>
    </row>
    <row r="39" ht="0.75" customHeight="1" hidden="1"/>
    <row r="40" ht="0.75" customHeight="1" hidden="1"/>
    <row r="41" ht="12" customHeight="1"/>
    <row r="42" ht="16.5" customHeight="1"/>
    <row r="44" ht="0.75" customHeight="1"/>
    <row r="46" ht="0.75" customHeight="1"/>
    <row r="48" ht="0.75" customHeight="1"/>
    <row r="49" ht="0.75" customHeight="1"/>
    <row r="50" ht="33" customHeight="1" hidden="1">
      <c r="B50" s="11" t="s">
        <v>5</v>
      </c>
    </row>
    <row r="51" spans="2:13" ht="31.5" customHeight="1">
      <c r="B51" s="145"/>
      <c r="C51" s="145"/>
      <c r="D51" s="145"/>
      <c r="E51" s="145"/>
      <c r="F51" s="145"/>
      <c r="G51" s="145"/>
      <c r="H51" s="145"/>
      <c r="I51" s="145"/>
      <c r="J51" s="145"/>
      <c r="K51" s="20"/>
      <c r="L51" s="20"/>
      <c r="M51" s="20"/>
    </row>
    <row r="52" ht="19.5" customHeight="1"/>
    <row r="53" spans="1:14" ht="18.75">
      <c r="A53" s="16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8.75">
      <c r="A54" s="16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8.75">
      <c r="A55" s="16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8.75">
      <c r="A56" s="16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8.75">
      <c r="A57" s="16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8.75">
      <c r="A58" s="16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8.75">
      <c r="A59" s="16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8.75">
      <c r="A60" s="16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ht="18.75">
      <c r="A61" s="16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8.75">
      <c r="A62" s="16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18.75">
      <c r="A63" s="16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ht="18.75">
      <c r="A64" s="16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ht="18.75">
      <c r="A65" s="16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ht="18.75">
      <c r="A66" s="16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8.75">
      <c r="A67" s="16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8.75">
      <c r="A68" s="16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ht="18.75">
      <c r="A69" s="16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ht="18.75">
      <c r="A70" s="16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ht="18.75">
      <c r="A71" s="16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ht="18.75">
      <c r="A72" s="16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ht="18.75">
      <c r="A73" s="16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ht="18.75">
      <c r="A74" s="16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ht="18.75">
      <c r="A75" s="16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ht="18.75">
      <c r="A76" s="1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ht="18.75">
      <c r="A77" s="1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ht="18.75">
      <c r="A78" s="16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18.75">
      <c r="A79" s="16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ht="18.75">
      <c r="A80" s="16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ht="18.75">
      <c r="A81" s="16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ht="18.75">
      <c r="A82" s="16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ht="18.75">
      <c r="A83" s="16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ht="18.75">
      <c r="A84" s="16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ht="18.75">
      <c r="A85" s="16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ht="18.75">
      <c r="A86" s="16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ht="18.75">
      <c r="A87" s="16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ht="18.75">
      <c r="A88" s="16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ht="18.75">
      <c r="A89" s="16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ht="18.75">
      <c r="A90" s="16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ht="18.75">
      <c r="A91" s="16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ht="18.75">
      <c r="A92" s="16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ht="18.75">
      <c r="A93" s="16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8.75">
      <c r="A94" s="16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18.75">
      <c r="A95" s="16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ht="18.75">
      <c r="A96" s="16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8.75">
      <c r="A97" s="16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ht="18.75">
      <c r="A98" s="16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ht="18.75">
      <c r="A99" s="16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ht="18.75">
      <c r="A100" s="16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ht="18.75">
      <c r="A101" s="16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ht="18.75">
      <c r="A102" s="16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ht="18.75">
      <c r="A103" s="16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ht="18.75">
      <c r="A104" s="16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ht="18.75">
      <c r="A105" s="16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ht="18.75">
      <c r="A106" s="16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ht="18.75">
      <c r="A107" s="16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ht="18.75">
      <c r="A108" s="16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ht="18.75">
      <c r="A109" s="16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8.75">
      <c r="A110" s="16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18.75">
      <c r="A111" s="16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8.75">
      <c r="A112" s="16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ht="18.75">
      <c r="A113" s="16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ht="18.75">
      <c r="A114" s="16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ht="18.75">
      <c r="A115" s="16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18.75">
      <c r="A116" s="16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ht="18.75">
      <c r="A117" s="16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ht="18.75">
      <c r="A118" s="16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ht="18.75">
      <c r="A119" s="16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ht="18.75">
      <c r="A120" s="16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ht="18.75">
      <c r="A121" s="16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ht="18.75">
      <c r="A122" s="16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ht="18.75">
      <c r="A123" s="16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ht="18.75">
      <c r="A124" s="16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ht="18.75">
      <c r="A125" s="16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ht="18.75">
      <c r="A126" s="16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18.75">
      <c r="A127" s="16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ht="18.75">
      <c r="A128" s="16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ht="18.75">
      <c r="A129" s="16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ht="18.75">
      <c r="A130" s="16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ht="18.75">
      <c r="A131" s="16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ht="18.75">
      <c r="A132" s="16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ht="18.75">
      <c r="A133" s="16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ht="18.75">
      <c r="A134" s="16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ht="18.75">
      <c r="A135" s="16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ht="18.75">
      <c r="A136" s="16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ht="18.75">
      <c r="A137" s="16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ht="18.75">
      <c r="A138" s="16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ht="18.75">
      <c r="A139" s="16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ht="18.75">
      <c r="A140" s="16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ht="18.75">
      <c r="A141" s="16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ht="18.75">
      <c r="A142" s="16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ht="18.75">
      <c r="A143" s="16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ht="18.75">
      <c r="A144" s="16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ht="18.75">
      <c r="A145" s="16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ht="18.75">
      <c r="A146" s="16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ht="18.75">
      <c r="A147" s="16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ht="18.75">
      <c r="A148" s="16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ht="18.75">
      <c r="A149" s="16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ht="18.75">
      <c r="A150" s="16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ht="18.75">
      <c r="A151" s="16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ht="18.75">
      <c r="A152" s="16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ht="18.75">
      <c r="A153" s="16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ht="18.75">
      <c r="A154" s="16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 ht="18.75">
      <c r="A155" s="16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ht="18.75">
      <c r="A156" s="16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ht="18.75">
      <c r="A157" s="16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 ht="18.75">
      <c r="A158" s="16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ht="18.75">
      <c r="A159" s="16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ht="18.75">
      <c r="A160" s="16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ht="18.75">
      <c r="A161" s="16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ht="18.75">
      <c r="A162" s="16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ht="18.75">
      <c r="A163" s="16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ht="18.75">
      <c r="A164" s="16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ht="18.75">
      <c r="A165" s="16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ht="18.75">
      <c r="A166" s="16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 ht="18.75">
      <c r="A167" s="16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ht="18.75">
      <c r="A168" s="16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ht="18.75">
      <c r="A169" s="16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ht="18.75">
      <c r="A170" s="16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ht="18.75">
      <c r="A171" s="16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ht="18.75">
      <c r="A172" s="16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ht="18.75">
      <c r="A173" s="16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ht="18.75">
      <c r="A174" s="16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ht="18.75">
      <c r="A175" s="16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ht="18.75">
      <c r="A176" s="16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ht="18.75">
      <c r="A177" s="16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ht="18.75">
      <c r="A178" s="16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ht="18.75">
      <c r="A179" s="16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ht="18.75">
      <c r="A180" s="16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ht="18.75">
      <c r="A181" s="16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ht="18.75">
      <c r="A182" s="16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ht="18.75">
      <c r="A183" s="16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ht="18.75">
      <c r="A184" s="16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ht="18.75">
      <c r="A185" s="16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ht="18.75">
      <c r="A186" s="16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ht="18.75">
      <c r="A187" s="16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ht="18.75">
      <c r="A188" s="16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ht="18.75">
      <c r="A189" s="16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ht="18.75">
      <c r="A190" s="16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ht="18.75">
      <c r="A191" s="16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ht="18.75">
      <c r="A192" s="16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 ht="18.75">
      <c r="A193" s="16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1:14" ht="18.75">
      <c r="A194" s="16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1:14" ht="18.75">
      <c r="A195" s="16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1:14" ht="18.75">
      <c r="A196" s="16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1:14" ht="18.75">
      <c r="A197" s="16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1:14" ht="18.75">
      <c r="A198" s="16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1:14" ht="18.75">
      <c r="A199" s="16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1:14" ht="18.75">
      <c r="A200" s="16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1:14" ht="18.75">
      <c r="A201" s="16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1:14" ht="18.75">
      <c r="A202" s="16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1:14" ht="18.75">
      <c r="A203" s="16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1:14" ht="18.75">
      <c r="A204" s="16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1:14" ht="18.75">
      <c r="A205" s="16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1:14" ht="18.75">
      <c r="A206" s="16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1:14" ht="18.75">
      <c r="A207" s="16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1:14" ht="18.75">
      <c r="A208" s="16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1:14" ht="18.75">
      <c r="A209" s="16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1:14" ht="18.75">
      <c r="A210" s="16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1:14" ht="18.75">
      <c r="A211" s="16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1:14" ht="18.75">
      <c r="A212" s="16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1:14" ht="18.75">
      <c r="A213" s="16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1:14" ht="18.75">
      <c r="A214" s="16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1:14" ht="18.75">
      <c r="A215" s="16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1:14" ht="18.75">
      <c r="A216" s="16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1:14" ht="18.75">
      <c r="A217" s="16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1:14" ht="18.75">
      <c r="A218" s="16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1:14" ht="18.75">
      <c r="A219" s="16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1:14" ht="18.75">
      <c r="A220" s="16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1:14" ht="18.75">
      <c r="A221" s="16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1:14" ht="18.75">
      <c r="A222" s="16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1:14" ht="18.75">
      <c r="A223" s="16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1:14" ht="18.75">
      <c r="A224" s="16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1:14" ht="18.75">
      <c r="A225" s="16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1:14" ht="18.75">
      <c r="A226" s="16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1:14" ht="18.75">
      <c r="A227" s="16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1:14" ht="18.75">
      <c r="A228" s="16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1:14" ht="18.75">
      <c r="A229" s="16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1:14" ht="18.75">
      <c r="A230" s="16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1:14" ht="18.75">
      <c r="A231" s="16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1:14" ht="18.75">
      <c r="A232" s="16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1:14" ht="18.75">
      <c r="A233" s="16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1:14" ht="18.75">
      <c r="A234" s="16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1:14" ht="18.75">
      <c r="A235" s="16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1:14" ht="18.75">
      <c r="A236" s="16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1:14" ht="18.75">
      <c r="A237" s="16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1:14" ht="18.75">
      <c r="A238" s="16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1:14" ht="18.75">
      <c r="A239" s="16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1:14" ht="18.75">
      <c r="A240" s="16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1:14" ht="18.75">
      <c r="A241" s="16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1:14" ht="18.75">
      <c r="A242" s="16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1:14" ht="18.75">
      <c r="A243" s="16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1:14" ht="18.75">
      <c r="A244" s="16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1:14" ht="18.75">
      <c r="A245" s="16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1:14" ht="18.75">
      <c r="A246" s="16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1:14" ht="18.75">
      <c r="A247" s="16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1:14" ht="18.75">
      <c r="A248" s="16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1:14" ht="18.75">
      <c r="A249" s="16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1:14" ht="18.75">
      <c r="A250" s="16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1:14" ht="18.75">
      <c r="A251" s="16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1:14" ht="18.75">
      <c r="A252" s="16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1:14" ht="18.75">
      <c r="A253" s="16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1:14" ht="18.75">
      <c r="A254" s="16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1:14" ht="18.75">
      <c r="A255" s="16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1:14" ht="18.75">
      <c r="A256" s="16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1:14" ht="18.75">
      <c r="A257" s="16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1:14" ht="18.75">
      <c r="A258" s="16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1:14" ht="18.75">
      <c r="A259" s="16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1:14" ht="18.75">
      <c r="A260" s="16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1:14" ht="18.75">
      <c r="A261" s="16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1:14" ht="18.75">
      <c r="A262" s="16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1:14" ht="18.75">
      <c r="A263" s="16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1:14" ht="18.75">
      <c r="A264" s="16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1:14" ht="18.75">
      <c r="A265" s="16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1:14" ht="18.75">
      <c r="A266" s="16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1:14" ht="18.75">
      <c r="A267" s="16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1:14" ht="18.75">
      <c r="A268" s="16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1:14" ht="18.75">
      <c r="A269" s="16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1:14" ht="18.75">
      <c r="A270" s="16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1:14" ht="18.75">
      <c r="A271" s="16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1:14" ht="18.75">
      <c r="A272" s="16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1:14" ht="18.75">
      <c r="A273" s="16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1:14" ht="18.75">
      <c r="A274" s="16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1:14" ht="18.75">
      <c r="A275" s="16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1:14" ht="18.75">
      <c r="A276" s="16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1:14" ht="18.75">
      <c r="A277" s="16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1:14" ht="18.75">
      <c r="A278" s="16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1:14" ht="18.75">
      <c r="A279" s="16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1:14" ht="18.75">
      <c r="A280" s="16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1:14" ht="18.75">
      <c r="A281" s="16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1:14" ht="18.75">
      <c r="A282" s="16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1:14" ht="18.75">
      <c r="A283" s="16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1:14" ht="18.75">
      <c r="A284" s="16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1:14" ht="18.75">
      <c r="A285" s="16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1:14" ht="18.75">
      <c r="A286" s="16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1:14" ht="18.75">
      <c r="A287" s="16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1:14" ht="18.75">
      <c r="A288" s="16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1:14" ht="18.75">
      <c r="A289" s="16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1:14" ht="18.75">
      <c r="A290" s="16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1:14" ht="18.75">
      <c r="A291" s="16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1:14" ht="18.75">
      <c r="A292" s="16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1:14" ht="18.75">
      <c r="A293" s="16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1:14" ht="18.75">
      <c r="A294" s="16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1:14" ht="18.75">
      <c r="A295" s="16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1:14" ht="18.75">
      <c r="A296" s="16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1:14" ht="18.75">
      <c r="A297" s="16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1:14" ht="18.75">
      <c r="A298" s="16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1:14" ht="18.75">
      <c r="A299" s="16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1:14" ht="18.75">
      <c r="A300" s="16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4" ht="18.75">
      <c r="A301" s="16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1:14" ht="18.75">
      <c r="A302" s="16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1:14" ht="18.75">
      <c r="A303" s="16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1:14" ht="18.75">
      <c r="A304" s="16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1:14" ht="18.75">
      <c r="A305" s="16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1:14" ht="18.75">
      <c r="A306" s="16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1:14" ht="18.75">
      <c r="A307" s="16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1:14" ht="18.75">
      <c r="A308" s="16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1:14" ht="18.75">
      <c r="A309" s="16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1:14" ht="18.75">
      <c r="A310" s="16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1:14" ht="18.75">
      <c r="A311" s="16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1:14" ht="18.75">
      <c r="A312" s="16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1:14" ht="18.75">
      <c r="A313" s="16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1:14" ht="18.75">
      <c r="A314" s="16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1:14" ht="18.75">
      <c r="A315" s="16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1:14" ht="18.75">
      <c r="A316" s="16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1:14" ht="18.75">
      <c r="A317" s="16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1:14" ht="18.75">
      <c r="A318" s="16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1:14" ht="18.75">
      <c r="A319" s="16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1:14" ht="18.75">
      <c r="A320" s="16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1:14" ht="18.75">
      <c r="A321" s="16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1:14" ht="18.75">
      <c r="A322" s="16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1:14" ht="18.75">
      <c r="A323" s="16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1:14" ht="18.75">
      <c r="A324" s="16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1:14" ht="18.75">
      <c r="A325" s="16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1:14" ht="18.75">
      <c r="A326" s="16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1:14" ht="18.75">
      <c r="A327" s="16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1:14" ht="18.75">
      <c r="A328" s="16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1:14" ht="18.75">
      <c r="A329" s="16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1:14" ht="18.75">
      <c r="A330" s="16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1:14" ht="18.75">
      <c r="A331" s="16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1:14" ht="18.75">
      <c r="A332" s="16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1:14" ht="18.75">
      <c r="A333" s="16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1:14" ht="18.75">
      <c r="A334" s="16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1:14" ht="18.75">
      <c r="A335" s="16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1:14" ht="18.75">
      <c r="A336" s="16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1:14" ht="18.75">
      <c r="A337" s="16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1:14" ht="18.75">
      <c r="A338" s="16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1:14" ht="18.75">
      <c r="A339" s="16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1:14" ht="18.75">
      <c r="A340" s="16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1:14" ht="18.75">
      <c r="A341" s="16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1:14" ht="18.75">
      <c r="A342" s="16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1:14" ht="18.75">
      <c r="A343" s="16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1:14" ht="18.75">
      <c r="A344" s="16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1:14" ht="18.75">
      <c r="A345" s="16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1:14" ht="18.75">
      <c r="A346" s="16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1:14" ht="18.75">
      <c r="A347" s="16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1:14" ht="18.75">
      <c r="A348" s="16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1:14" ht="18.75">
      <c r="A349" s="16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1:14" ht="18.75">
      <c r="A350" s="16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1:14" ht="18.75">
      <c r="A351" s="16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1:14" ht="18.75">
      <c r="A352" s="16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1:14" ht="18.75">
      <c r="A353" s="16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1:14" ht="18.75">
      <c r="A354" s="16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1:14" ht="18.75">
      <c r="A355" s="16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1:14" ht="18.75">
      <c r="A356" s="16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1:14" ht="18.75">
      <c r="A357" s="16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1:14" ht="18.75">
      <c r="A358" s="16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1:14" ht="18.75">
      <c r="A359" s="16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1:14" ht="18.75">
      <c r="A360" s="16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1:14" ht="18.75">
      <c r="A361" s="16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</sheetData>
  <sheetProtection/>
  <mergeCells count="25">
    <mergeCell ref="A1:N1"/>
    <mergeCell ref="A3:N3"/>
    <mergeCell ref="A4:N4"/>
    <mergeCell ref="A5:N5"/>
    <mergeCell ref="A6:N6"/>
    <mergeCell ref="A7:N7"/>
    <mergeCell ref="J10:J12"/>
    <mergeCell ref="K10:K12"/>
    <mergeCell ref="L11:L12"/>
    <mergeCell ref="A8:A12"/>
    <mergeCell ref="B8:B12"/>
    <mergeCell ref="C8:C12"/>
    <mergeCell ref="D8:D12"/>
    <mergeCell ref="E8:E12"/>
    <mergeCell ref="F8:H8"/>
    <mergeCell ref="B51:J51"/>
    <mergeCell ref="I8:J9"/>
    <mergeCell ref="K8:L9"/>
    <mergeCell ref="M8:M12"/>
    <mergeCell ref="N8:N12"/>
    <mergeCell ref="F9:F12"/>
    <mergeCell ref="G9:H9"/>
    <mergeCell ref="G10:G12"/>
    <mergeCell ref="H10:H12"/>
    <mergeCell ref="I10:I12"/>
  </mergeCells>
  <printOptions horizontalCentered="1"/>
  <pageMargins left="0.5" right="0.5" top="0.5" bottom="0.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2022-12-14T08:44:30Z</cp:lastPrinted>
  <dcterms:created xsi:type="dcterms:W3CDTF">2011-09-23T07:23:18Z</dcterms:created>
  <dcterms:modified xsi:type="dcterms:W3CDTF">2022-12-15T02:54:46Z</dcterms:modified>
  <cp:category/>
  <cp:version/>
  <cp:contentType/>
  <cp:contentStatus/>
</cp:coreProperties>
</file>